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11580" tabRatio="776" activeTab="0"/>
  </bookViews>
  <sheets>
    <sheet name="1.1.1.6.S" sheetId="1" r:id="rId1"/>
    <sheet name="1.1.2.8.N" sheetId="2" r:id="rId2"/>
    <sheet name="4.2.1.3.2M" sheetId="3" r:id="rId3"/>
    <sheet name="4.2.1.3.1.K" sheetId="4" r:id="rId4"/>
    <sheet name="4.2.1.3.2.K" sheetId="5" r:id="rId5"/>
    <sheet name="1.1.1.5.B" sheetId="6" r:id="rId6"/>
    <sheet name="1.1.2.4.B" sheetId="7" r:id="rId7"/>
    <sheet name="4.2.1.3.1.B" sheetId="8" r:id="rId8"/>
    <sheet name="1.4.1.2.B" sheetId="9" r:id="rId9"/>
    <sheet name="Mokėtinos_B" sheetId="10" r:id="rId10"/>
    <sheet name="Mokėtinos_K" sheetId="11" r:id="rId11"/>
  </sheets>
  <definedNames>
    <definedName name="_xlnm.Print_Titles" localSheetId="0">'1.1.1.6.S'!$19:$25</definedName>
  </definedNames>
  <calcPr fullCalcOnLoad="1"/>
</workbook>
</file>

<file path=xl/sharedStrings.xml><?xml version="1.0" encoding="utf-8"?>
<sst xmlns="http://schemas.openxmlformats.org/spreadsheetml/2006/main" count="3819" uniqueCount="295">
  <si>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</si>
  <si>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</si>
  <si>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Šventosios pagrindinė mokykla</t>
  </si>
  <si>
    <t>(įstaigos pavadinimas, kodas Juridinių asmenų registre, adresas)</t>
  </si>
  <si>
    <t>BIUDŽETO IŠLAIDŲ SĄMATOS VYKDYMO</t>
  </si>
  <si>
    <t>2014 M. RUGSĖJO MĖN. 30 D.</t>
  </si>
  <si>
    <t xml:space="preserve"> </t>
  </si>
  <si>
    <t>3 ketvirtis</t>
  </si>
  <si>
    <t>(metinė, ketvirtinė)</t>
  </si>
  <si>
    <t>ATASKAITA</t>
  </si>
  <si>
    <t>2014.10.10    Nr. _________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</si>
  <si>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</si>
  <si>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</si>
  <si>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</si>
  <si>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</si>
  <si>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</si>
  <si>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</si>
  <si>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</si>
  <si>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</si>
  <si>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190275132</t>
  </si>
  <si>
    <t>1.1.1.6. - Mokinių maitinimo organizavimas</t>
  </si>
  <si>
    <t>Programos</t>
  </si>
  <si>
    <t>09</t>
  </si>
  <si>
    <t>Finansavimo šaltinio</t>
  </si>
  <si>
    <t>S</t>
  </si>
  <si>
    <t>Valstybės funkcijos</t>
  </si>
  <si>
    <t>02</t>
  </si>
  <si>
    <t>01</t>
  </si>
  <si>
    <t/>
  </si>
  <si>
    <t>Pajamos už teikiamas paslaugas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</si>
  <si>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</si>
  <si>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</si>
  <si>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</si>
  <si>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</si>
  <si>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</si>
  <si>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</si>
  <si>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</si>
  <si>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</si>
  <si>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</si>
  <si>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</si>
  <si>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</si>
  <si>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</si>
  <si>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</si>
  <si>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</si>
  <si>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</si>
  <si>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</si>
  <si>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</si>
  <si>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</si>
  <si>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</si>
  <si>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</si>
  <si>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</si>
  <si>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</si>
  <si>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</si>
  <si>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</si>
  <si>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</si>
  <si>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</si>
  <si>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</si>
  <si>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</si>
  <si>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</si>
  <si>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</si>
  <si>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</si>
  <si>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</si>
  <si>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</si>
  <si>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</si>
  <si>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</si>
  <si>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</si>
  <si>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</si>
  <si>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</si>
  <si>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</si>
  <si>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</si>
  <si>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</si>
  <si>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</si>
  <si>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</si>
  <si>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</si>
  <si>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</si>
  <si>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</si>
  <si>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</si>
  <si>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</si>
  <si>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</si>
  <si>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</si>
  <si>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</si>
  <si>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</si>
  <si>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</si>
  <si>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</si>
  <si>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</si>
  <si>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</si>
  <si>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</si>
  <si>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</si>
  <si>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</si>
  <si>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</si>
  <si>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</si>
  <si>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</si>
  <si>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</si>
  <si>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</si>
  <si>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</si>
  <si>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</si>
  <si>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</si>
  <si>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</si>
  <si>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</si>
  <si>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</si>
  <si>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</si>
  <si>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</si>
  <si>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</si>
  <si>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</si>
  <si>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</si>
  <si>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</si>
  <si>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</si>
  <si>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</si>
  <si>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</si>
  <si>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</si>
  <si>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</si>
  <si>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</si>
  <si>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</si>
  <si>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</si>
  <si>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</si>
  <si>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</si>
  <si>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</si>
  <si>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</si>
  <si>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</si>
  <si>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</si>
  <si>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</si>
  <si>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</si>
  <si>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</si>
  <si>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</si>
  <si>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</si>
  <si>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</si>
  <si>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</si>
  <si>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</si>
  <si>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</si>
  <si>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</si>
  <si>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</si>
  <si>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</si>
  <si>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</si>
  <si>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</si>
  <si>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</si>
  <si>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</si>
  <si>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</si>
  <si>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</si>
  <si>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</si>
  <si>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</si>
  <si>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</si>
  <si>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</si>
  <si>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</si>
  <si>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</si>
  <si>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</si>
  <si>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</si>
  <si>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</si>
  <si>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</si>
  <si>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</si>
  <si>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</si>
  <si>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</si>
  <si>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</si>
  <si>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</si>
  <si>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</si>
  <si>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</si>
  <si>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</si>
  <si>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</si>
  <si>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</si>
  <si>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</si>
  <si>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</si>
  <si>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</si>
  <si>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</si>
  <si>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</si>
  <si>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</si>
  <si>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</si>
  <si>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</si>
  <si>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</si>
  <si>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</si>
  <si>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</si>
  <si>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</si>
  <si>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</si>
  <si>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</si>
  <si>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</si>
  <si>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</si>
  <si>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</si>
  <si>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</si>
  <si>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</si>
  <si>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</si>
  <si>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</si>
  <si>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</si>
  <si>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</si>
  <si>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</si>
  <si>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</si>
  <si>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Valda Šarkienė</t>
  </si>
  <si>
    <t xml:space="preserve">      (įstaigos vadovo ar jo įgalioto asmens pareigų  pavadinimas)</t>
  </si>
  <si>
    <t>(parašas)</t>
  </si>
  <si>
    <t>(vardas ir pavardė)</t>
  </si>
  <si>
    <t>Vyr. buhalterė</t>
  </si>
  <si>
    <t>Jūratė Valiukienė</t>
  </si>
  <si>
    <t xml:space="preserve">  (vyriausiasis buhalteris (buhalteris)</t>
  </si>
  <si>
    <t>1.1.2.8. - Švietimo įstaigų remonto darbų organizavimas</t>
  </si>
  <si>
    <t>N</t>
  </si>
  <si>
    <t>Pajamos už patalpų nuomą</t>
  </si>
  <si>
    <t>4.2.1.3.2. - Įstaigų kreditinis įsiskolinimas metų pradžiai</t>
  </si>
  <si>
    <t>M</t>
  </si>
  <si>
    <t>Savivaldybės nepanaudotos biudžeto lėšos</t>
  </si>
  <si>
    <t>4.2.1.3.1. - Biudžetinės įstaigos išlaikymas</t>
  </si>
  <si>
    <t>K</t>
  </si>
  <si>
    <t>VB tikslinė dotacija moksleivio krepšeliui finansu</t>
  </si>
  <si>
    <t>Papildomos švietimo paslaugos</t>
  </si>
  <si>
    <t>1.1.1.5. - Mokinių pavėžėjimo organizavimas</t>
  </si>
  <si>
    <t>B</t>
  </si>
  <si>
    <t>06</t>
  </si>
  <si>
    <t>Savivaldybės biudžetas</t>
  </si>
  <si>
    <t>1.1.2.4. - Švietimo įstaigų ūkinio ir kt. inventoriaus atnaujinimas</t>
  </si>
  <si>
    <t>Kūno kultūros ir sporto plėtros įgyvendinimas</t>
  </si>
  <si>
    <t>1.4.1.2. - Viešo naudojimo sporto aikštynų statyba renovacija ir priežiūra</t>
  </si>
  <si>
    <t>08</t>
  </si>
  <si>
    <t>03</t>
  </si>
  <si>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</si>
  <si>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</si>
  <si>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</si>
  <si>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</si>
  <si>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</si>
  <si>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Šventosios pagrindinė mokykla                                                                       </t>
  </si>
  <si>
    <t xml:space="preserve">                            MOKĖTINŲ IR GAUTINŲ SUMŲ</t>
  </si>
  <si>
    <t>2014 m. rugsėjo mėn. 30 d.</t>
  </si>
  <si>
    <t>Ketvirtinė</t>
  </si>
  <si>
    <t>(metinė, ketvirtinė, mėnesinė)</t>
  </si>
  <si>
    <t xml:space="preserve">                   ATASKAITA</t>
  </si>
  <si>
    <t xml:space="preserve">                         2014-10-07 Nr.________________</t>
  </si>
  <si>
    <t xml:space="preserve">                                 (data)</t>
  </si>
  <si>
    <t>Ministerijos/Savivaldybės</t>
  </si>
  <si>
    <t xml:space="preserve">190275132  </t>
  </si>
  <si>
    <t>B - Savivaldybės biudžetas</t>
  </si>
  <si>
    <t>(litų)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</si>
  <si>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</si>
  <si>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</si>
  <si>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</si>
  <si>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</si>
  <si>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</si>
  <si>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</si>
  <si>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</si>
  <si>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</si>
  <si>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</si>
  <si>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</si>
  <si>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</si>
  <si>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</si>
  <si>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</si>
  <si>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</si>
  <si>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Mityba</t>
  </si>
  <si>
    <t>Medikamentai ( ir darbuotojų sveikatos tikrinimas)</t>
  </si>
  <si>
    <t>Apranga ir patalynė</t>
  </si>
  <si>
    <t>Spaudiniai</t>
  </si>
  <si>
    <t>Miestų ir gyvenviečių viešasis ūkis</t>
  </si>
  <si>
    <t>Ilgalaikio materialiojo turto einamasis remontas</t>
  </si>
  <si>
    <t>Apmokėjimas samdomiems ekspertams, konsultantams ir komisinių išlaidos</t>
  </si>
  <si>
    <t>Turto vertinimo paslaugų apmokėjimas</t>
  </si>
  <si>
    <t>Palūkanos</t>
  </si>
  <si>
    <t>Savivaldybių sumokėtos palūkanos</t>
  </si>
  <si>
    <t>Rezidentams, kitiems nei valdžios sektorius (tik už tiesioginę skolą)</t>
  </si>
  <si>
    <t>Kitiems valdymo lygiams</t>
  </si>
  <si>
    <t>Nuoma</t>
  </si>
  <si>
    <t>Nuoma už žemę, žemės gelmių išteklius ir kitą atsirandantį gamtoje turtą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</si>
  <si>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</si>
  <si>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</si>
  <si>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</si>
  <si>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</si>
  <si>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</si>
  <si>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</si>
  <si>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</si>
  <si>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</si>
  <si>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</si>
  <si>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</si>
  <si>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</si>
  <si>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Su nuosavais ištekliais susijusios baudos ir delspinigiai</t>
  </si>
  <si>
    <t>Socialinės išmokos (pašalpos)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</si>
  <si>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</si>
  <si>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</si>
  <si>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</si>
  <si>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</si>
  <si>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</si>
  <si>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Stipendijoms</t>
  </si>
  <si>
    <t>Kitiems einamiesiems tikslams</t>
  </si>
  <si>
    <t>Pervedama Europos Sąjungos, kita tarptautinė finansinė parama ir bendrojo finansavimo lėšos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</si>
  <si>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</si>
  <si>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</si>
  <si>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</si>
  <si>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</si>
  <si>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</si>
  <si>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Žemė</t>
  </si>
  <si>
    <t>Pastatai ir statiniai</t>
  </si>
  <si>
    <t>Mašinos ir įrenginiai</t>
  </si>
  <si>
    <t>Vertybės</t>
  </si>
  <si>
    <t>Nematerialiojo turto kūrimas ir įsigijimas</t>
  </si>
  <si>
    <t>Patentai</t>
  </si>
  <si>
    <t>Kitas nematerialusis turtas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</si>
  <si>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</si>
  <si>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</si>
  <si>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</si>
  <si>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</si>
  <si>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</si>
  <si>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( įstaigos vadovo ar jo įgalioto asmens pareigų pavadinimas)                     (parašas)             (vardas, pavardė)</t>
  </si>
  <si>
    <t>(vyraiusiasis buhalteris (buhalteris))                                                           (parašas)            (vardas, pavardė)</t>
  </si>
  <si>
    <t>K - VB tikslinė dotacija moksleivio krepšeliui finansu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</si>
</sst>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0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9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1" fontId="21" fillId="0" borderId="25" xfId="0" applyNumberFormat="1" applyFont="1" applyBorder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21" fillId="0" borderId="25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8" fillId="0" borderId="16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left" vertical="center" wrapText="1"/>
      <protection hidden="1"/>
    </xf>
    <xf numFmtId="2" fontId="38" fillId="0" borderId="16" xfId="0" applyNumberFormat="1" applyFont="1" applyBorder="1" applyAlignment="1" applyProtection="1">
      <alignment horizontal="right"/>
      <protection hidden="1"/>
    </xf>
    <xf numFmtId="2" fontId="38" fillId="0" borderId="16" xfId="0" applyNumberFormat="1" applyFont="1" applyBorder="1" applyAlignment="1" applyProtection="1">
      <alignment horizontal="right" vertical="center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left" vertical="center" wrapText="1"/>
      <protection hidden="1"/>
    </xf>
    <xf numFmtId="2" fontId="38" fillId="0" borderId="11" xfId="0" applyNumberFormat="1" applyFont="1" applyBorder="1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2" fontId="21" fillId="0" borderId="11" xfId="0" applyNumberFormat="1" applyFont="1" applyBorder="1" applyAlignment="1" applyProtection="1">
      <alignment horizontal="right" vertical="center"/>
      <protection hidden="1"/>
    </xf>
    <xf numFmtId="2" fontId="21" fillId="0" borderId="11" xfId="0" applyNumberFormat="1" applyFont="1" applyBorder="1" applyAlignment="1" applyProtection="1">
      <alignment horizontal="right" vertical="center"/>
      <protection locked="0"/>
    </xf>
    <xf numFmtId="2" fontId="21" fillId="0" borderId="11" xfId="0" applyNumberFormat="1" applyFont="1" applyBorder="1" applyAlignment="1" applyProtection="1">
      <alignment horizontal="right" vertical="center" wrapText="1"/>
      <protection hidden="1"/>
    </xf>
    <xf numFmtId="0" fontId="21" fillId="0" borderId="11" xfId="0" applyFont="1" applyBorder="1" applyAlignment="1">
      <alignment horizontal="center" vertical="center"/>
    </xf>
    <xf numFmtId="2" fontId="38" fillId="0" borderId="11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/>
    </xf>
    <xf numFmtId="2" fontId="38" fillId="0" borderId="16" xfId="0" applyNumberFormat="1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2">
      <selection activeCell="U32" sqref="U3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28</v>
      </c>
      <c r="C26" s="57"/>
      <c r="D26" s="57"/>
      <c r="E26" s="57"/>
      <c r="F26" s="58"/>
      <c r="G26" s="59" t="s">
        <v>29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56600</v>
      </c>
      <c r="J30" s="94">
        <f>SUM(J31+J41+J64+J85+J93+J109+J132+J148+J157)</f>
        <v>53400</v>
      </c>
      <c r="K30" s="95">
        <f>SUM(K31+K41+K64+K85+K93+K109+K132+K148+K157)</f>
        <v>37270.8</v>
      </c>
      <c r="L30" s="94">
        <f>SUM(L31+L41+L64+L85+L93+L109+L132+L148+L157)</f>
        <v>37270.8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56600</v>
      </c>
      <c r="J41" s="118">
        <f t="shared" si="2"/>
        <v>53400</v>
      </c>
      <c r="K41" s="117">
        <f t="shared" si="2"/>
        <v>37270.8</v>
      </c>
      <c r="L41" s="117">
        <f t="shared" si="2"/>
        <v>37270.8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56600</v>
      </c>
      <c r="J42" s="110">
        <f t="shared" si="2"/>
        <v>53400</v>
      </c>
      <c r="K42" s="109">
        <f t="shared" si="2"/>
        <v>37270.8</v>
      </c>
      <c r="L42" s="110">
        <f t="shared" si="2"/>
        <v>37270.8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56600</v>
      </c>
      <c r="J43" s="110">
        <f t="shared" si="2"/>
        <v>53400</v>
      </c>
      <c r="K43" s="119">
        <f t="shared" si="2"/>
        <v>37270.8</v>
      </c>
      <c r="L43" s="119">
        <f t="shared" si="2"/>
        <v>37270.8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56600</v>
      </c>
      <c r="J44" s="127">
        <f>SUM(J45:J63)-J54</f>
        <v>53400</v>
      </c>
      <c r="K44" s="127">
        <f>SUM(K45:K63)-K54</f>
        <v>37270.8</v>
      </c>
      <c r="L44" s="128">
        <f>SUM(L45:L63)-L54</f>
        <v>37270.8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50000</v>
      </c>
      <c r="J45" s="113">
        <v>47000</v>
      </c>
      <c r="K45" s="113">
        <v>32341.28</v>
      </c>
      <c r="L45" s="113">
        <v>32341.28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6600</v>
      </c>
      <c r="J62" s="113">
        <v>6400</v>
      </c>
      <c r="K62" s="113">
        <v>4929.52</v>
      </c>
      <c r="L62" s="113">
        <v>4929.52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56600</v>
      </c>
      <c r="J344" s="225">
        <f>SUM(J30+J174)</f>
        <v>53400</v>
      </c>
      <c r="K344" s="225">
        <f>SUM(K30+K174)</f>
        <v>37270.8</v>
      </c>
      <c r="L344" s="226">
        <f>SUM(L30+L174)</f>
        <v>37270.8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P42" sqref="P42"/>
    </sheetView>
  </sheetViews>
  <sheetFormatPr defaultColWidth="9.140625" defaultRowHeight="12.75"/>
  <cols>
    <col min="1" max="1" width="5.00390625" style="244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:14" ht="12.75">
      <c r="A1" s="245"/>
      <c r="J1" s="246" t="s">
        <v>209</v>
      </c>
      <c r="K1" s="246"/>
      <c r="L1" s="246"/>
      <c r="M1" s="246"/>
      <c r="N1" s="246"/>
    </row>
    <row r="2" spans="1:14" ht="12.75">
      <c r="A2" s="245"/>
      <c r="J2" s="246" t="s">
        <v>210</v>
      </c>
      <c r="K2" s="246"/>
      <c r="L2" s="246"/>
      <c r="M2" s="246"/>
      <c r="N2" s="246"/>
    </row>
    <row r="3" spans="1:14" ht="12.75">
      <c r="A3" s="245"/>
      <c r="J3" s="248" t="s">
        <v>211</v>
      </c>
      <c r="K3" s="248"/>
      <c r="L3" s="248"/>
      <c r="M3" s="248"/>
      <c r="N3" s="248"/>
    </row>
    <row r="4" spans="1:14" ht="12.75">
      <c r="A4" s="245"/>
      <c r="J4" s="248" t="s">
        <v>212</v>
      </c>
      <c r="K4" s="248"/>
      <c r="L4" s="248"/>
      <c r="M4" s="248"/>
      <c r="N4" s="248"/>
    </row>
    <row r="5" spans="1:14" ht="12.75">
      <c r="A5" s="245"/>
      <c r="J5" s="248" t="s">
        <v>213</v>
      </c>
      <c r="K5" s="248"/>
      <c r="L5" s="248"/>
      <c r="M5" s="248"/>
      <c r="N5" s="248"/>
    </row>
    <row r="6" spans="1:14" ht="12.75">
      <c r="A6" s="245"/>
      <c r="J6" s="249"/>
      <c r="K6" s="249"/>
      <c r="L6" s="249"/>
      <c r="M6" s="249"/>
      <c r="N6" s="249"/>
    </row>
    <row r="7" spans="1:12" ht="14.25" customHeight="1">
      <c r="A7" s="245"/>
      <c r="B7" s="250"/>
      <c r="C7" s="250"/>
      <c r="D7" s="250"/>
      <c r="E7" s="250"/>
      <c r="F7" s="250"/>
      <c r="G7" s="250"/>
      <c r="H7" s="250"/>
      <c r="I7" s="249"/>
      <c r="J7" s="249"/>
      <c r="K7" s="249"/>
      <c r="L7" s="249"/>
    </row>
    <row r="8" spans="1:13" ht="12.75">
      <c r="A8" s="245"/>
      <c r="B8" s="250"/>
      <c r="C8" s="250"/>
      <c r="D8" s="251" t="s">
        <v>214</v>
      </c>
      <c r="E8" s="251"/>
      <c r="F8" s="251"/>
      <c r="G8" s="251"/>
      <c r="H8" s="251"/>
      <c r="I8" s="251"/>
      <c r="J8" s="251"/>
      <c r="K8" s="251"/>
      <c r="L8" s="251"/>
      <c r="M8" s="251"/>
    </row>
    <row r="9" spans="1:13" ht="12.75">
      <c r="A9" s="245"/>
      <c r="B9" s="250"/>
      <c r="C9" s="250"/>
      <c r="D9" s="252" t="s">
        <v>3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1:12" ht="12.75">
      <c r="A10" s="245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ht="12.75">
      <c r="A11" s="245"/>
      <c r="B11" s="250"/>
      <c r="C11" s="250"/>
      <c r="D11" s="250"/>
      <c r="E11" s="250"/>
      <c r="F11" s="253" t="s">
        <v>215</v>
      </c>
      <c r="G11" s="253"/>
      <c r="H11" s="253"/>
      <c r="I11" s="253"/>
      <c r="J11" s="253"/>
      <c r="K11" s="253"/>
      <c r="L11" s="250"/>
    </row>
    <row r="12" spans="1:12" ht="12.75">
      <c r="A12" s="245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1:12" ht="12.75">
      <c r="A13" s="245"/>
      <c r="B13" s="250"/>
      <c r="C13" s="250"/>
      <c r="D13" s="250"/>
      <c r="E13" s="250"/>
      <c r="F13" s="250"/>
      <c r="G13" s="250"/>
      <c r="H13" s="254" t="s">
        <v>216</v>
      </c>
      <c r="I13" s="254"/>
      <c r="J13" s="254"/>
      <c r="K13" s="254"/>
      <c r="L13" s="250"/>
    </row>
    <row r="14" spans="1:12" ht="12.75">
      <c r="A14" s="245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1:12" ht="12.75">
      <c r="A15" s="245"/>
      <c r="B15" s="250"/>
      <c r="C15" s="250"/>
      <c r="D15" s="250"/>
      <c r="E15" s="250"/>
      <c r="F15" s="250"/>
      <c r="G15" s="250"/>
      <c r="H15" s="255" t="s">
        <v>217</v>
      </c>
      <c r="I15" s="255"/>
      <c r="J15" s="255"/>
      <c r="K15" s="255"/>
      <c r="L15" s="250"/>
    </row>
    <row r="16" spans="1:12" ht="12.75">
      <c r="A16" s="245"/>
      <c r="B16" s="250"/>
      <c r="C16" s="250"/>
      <c r="D16" s="250"/>
      <c r="E16" s="250"/>
      <c r="F16" s="250"/>
      <c r="G16" s="250"/>
      <c r="H16" s="256" t="s">
        <v>218</v>
      </c>
      <c r="I16" s="256"/>
      <c r="J16" s="256"/>
      <c r="K16" s="256"/>
      <c r="L16" s="250"/>
    </row>
    <row r="17" spans="2:12" ht="12.7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2:12" ht="12.75">
      <c r="B18" s="250"/>
      <c r="C18" s="250"/>
      <c r="D18" s="250"/>
      <c r="E18" s="250"/>
      <c r="F18" s="250"/>
      <c r="G18" s="250"/>
      <c r="H18" s="257" t="s">
        <v>219</v>
      </c>
      <c r="I18" s="257"/>
      <c r="J18" s="257"/>
      <c r="K18" s="250"/>
      <c r="L18" s="250"/>
    </row>
    <row r="19" spans="2:14" ht="12.75">
      <c r="B19" s="250"/>
      <c r="C19" s="250"/>
      <c r="D19" s="250"/>
      <c r="E19" s="250"/>
      <c r="F19" s="250"/>
      <c r="G19" s="250"/>
      <c r="H19" s="257" t="s">
        <v>220</v>
      </c>
      <c r="I19" s="257"/>
      <c r="J19" s="257"/>
      <c r="K19" s="250"/>
      <c r="L19" s="250"/>
      <c r="M19" s="250"/>
      <c r="N19" s="250"/>
    </row>
    <row r="20" spans="2:12" ht="12.75">
      <c r="B20" s="250"/>
      <c r="C20" s="250"/>
      <c r="D20" s="250"/>
      <c r="E20" s="250"/>
      <c r="F20" s="250"/>
      <c r="G20" s="250"/>
      <c r="H20" s="250" t="s">
        <v>221</v>
      </c>
      <c r="I20" s="250"/>
      <c r="J20" s="250"/>
      <c r="K20" s="250"/>
      <c r="L20" s="250" t="s">
        <v>14</v>
      </c>
    </row>
    <row r="21" spans="2:12" ht="12.75">
      <c r="B21" s="250"/>
      <c r="C21" s="250"/>
      <c r="D21" s="250"/>
      <c r="E21" s="250"/>
      <c r="F21" s="250"/>
      <c r="G21" s="250"/>
      <c r="H21" s="250"/>
      <c r="I21" s="258" t="s">
        <v>222</v>
      </c>
      <c r="J21" s="258"/>
      <c r="K21" s="258"/>
      <c r="L21" s="259"/>
    </row>
    <row r="22" spans="2:12" ht="12.75">
      <c r="B22" s="250"/>
      <c r="C22" s="250"/>
      <c r="D22" s="250"/>
      <c r="E22" s="250"/>
      <c r="F22" s="250"/>
      <c r="G22" s="250"/>
      <c r="H22" s="250"/>
      <c r="I22" s="260" t="s">
        <v>16</v>
      </c>
      <c r="J22" s="260"/>
      <c r="K22" s="260"/>
      <c r="L22" s="261"/>
    </row>
    <row r="23" spans="2:12" ht="12.75">
      <c r="B23" s="250"/>
      <c r="C23" s="250"/>
      <c r="D23" s="250"/>
      <c r="E23" s="250"/>
      <c r="F23" s="250"/>
      <c r="G23" s="250"/>
      <c r="H23" s="250"/>
      <c r="I23" s="262" t="s">
        <v>18</v>
      </c>
      <c r="J23" s="262"/>
      <c r="K23" s="262"/>
      <c r="L23" s="259" t="s">
        <v>223</v>
      </c>
    </row>
    <row r="24" spans="2:12" ht="12.75">
      <c r="B24" s="263" t="s">
        <v>224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 t="s">
        <v>225</v>
      </c>
    </row>
    <row r="25" spans="2:12" ht="12.75">
      <c r="B25" s="266" t="s">
        <v>31</v>
      </c>
      <c r="C25" s="270"/>
      <c r="D25" s="270"/>
      <c r="E25" s="270"/>
      <c r="F25" s="270"/>
      <c r="G25" s="267"/>
      <c r="H25" s="274" t="s">
        <v>32</v>
      </c>
      <c r="I25" s="278" t="s">
        <v>226</v>
      </c>
      <c r="J25" s="278"/>
      <c r="K25" s="278"/>
      <c r="L25" s="277"/>
    </row>
    <row r="26" spans="2:12" ht="12.75">
      <c r="B26" s="272"/>
      <c r="C26" s="265"/>
      <c r="D26" s="265"/>
      <c r="E26" s="265"/>
      <c r="F26" s="265"/>
      <c r="G26" s="273"/>
      <c r="H26" s="276"/>
      <c r="I26" s="280" t="s">
        <v>227</v>
      </c>
      <c r="J26" s="282"/>
      <c r="K26" s="282"/>
      <c r="L26" s="281"/>
    </row>
    <row r="27" spans="2:12" ht="22.5" customHeight="1">
      <c r="B27" s="272"/>
      <c r="C27" s="265"/>
      <c r="D27" s="265"/>
      <c r="E27" s="265"/>
      <c r="F27" s="265"/>
      <c r="G27" s="273"/>
      <c r="H27" s="276"/>
      <c r="I27" s="274" t="s">
        <v>228</v>
      </c>
      <c r="J27" s="283" t="s">
        <v>229</v>
      </c>
      <c r="K27" s="278"/>
      <c r="L27" s="277"/>
    </row>
    <row r="28" spans="2:12" ht="26.25" customHeight="1">
      <c r="B28" s="272"/>
      <c r="C28" s="265"/>
      <c r="D28" s="265"/>
      <c r="E28" s="265"/>
      <c r="F28" s="265"/>
      <c r="G28" s="273"/>
      <c r="H28" s="276"/>
      <c r="I28" s="276"/>
      <c r="J28" s="274" t="s">
        <v>230</v>
      </c>
      <c r="K28" s="283" t="s">
        <v>231</v>
      </c>
      <c r="L28" s="277"/>
    </row>
    <row r="29" spans="2:12" ht="12.75">
      <c r="B29" s="268"/>
      <c r="C29" s="271"/>
      <c r="D29" s="271"/>
      <c r="E29" s="271"/>
      <c r="F29" s="271"/>
      <c r="G29" s="269"/>
      <c r="H29" s="275"/>
      <c r="I29" s="275"/>
      <c r="J29" s="275"/>
      <c r="K29" s="279" t="s">
        <v>232</v>
      </c>
      <c r="L29" s="279" t="s">
        <v>233</v>
      </c>
    </row>
    <row r="30" spans="2:12" ht="10.5" customHeight="1">
      <c r="B30" s="280">
        <v>1</v>
      </c>
      <c r="C30" s="282"/>
      <c r="D30" s="282"/>
      <c r="E30" s="282"/>
      <c r="F30" s="282"/>
      <c r="G30" s="281"/>
      <c r="H30" s="284">
        <v>2</v>
      </c>
      <c r="I30" s="279">
        <v>3</v>
      </c>
      <c r="J30" s="279">
        <v>4</v>
      </c>
      <c r="K30" s="279">
        <v>5</v>
      </c>
      <c r="L30" s="285">
        <v>6</v>
      </c>
    </row>
    <row r="31" spans="1:12" ht="12.75">
      <c r="A31" s="244">
        <v>1</v>
      </c>
      <c r="B31" s="286">
        <v>2</v>
      </c>
      <c r="C31" s="287"/>
      <c r="D31" s="287"/>
      <c r="E31" s="287"/>
      <c r="F31" s="287"/>
      <c r="G31" s="287"/>
      <c r="H31" s="288" t="s">
        <v>234</v>
      </c>
      <c r="I31" s="289">
        <f>I32+I39+I59+I75+I80+I90+I103+I113+I120</f>
        <v>17174</v>
      </c>
      <c r="J31" s="289">
        <f>J32+J39+J59+J75+J80+J90+J103+J113+J120</f>
        <v>36780.8</v>
      </c>
      <c r="K31" s="290">
        <f>K32+K39</f>
        <v>0</v>
      </c>
      <c r="L31" s="289">
        <f>L32+L39+L59+L75+L80+L90+L103+L113+L120</f>
        <v>0</v>
      </c>
    </row>
    <row r="32" spans="1:12" ht="21" customHeight="1">
      <c r="A32" s="244">
        <v>2</v>
      </c>
      <c r="B32" s="291">
        <v>2</v>
      </c>
      <c r="C32" s="291">
        <v>1</v>
      </c>
      <c r="D32" s="292"/>
      <c r="E32" s="292"/>
      <c r="F32" s="292"/>
      <c r="G32" s="292"/>
      <c r="H32" s="293" t="s">
        <v>235</v>
      </c>
      <c r="I32" s="294">
        <f>I34+I36+I38</f>
        <v>0</v>
      </c>
      <c r="J32" s="294">
        <f>J34+J36+J38</f>
        <v>27107.99</v>
      </c>
      <c r="K32" s="294">
        <f>K34+K36</f>
        <v>0</v>
      </c>
      <c r="L32" s="294">
        <f>L37</f>
        <v>0</v>
      </c>
    </row>
    <row r="33" spans="1:12" ht="12.75">
      <c r="A33" s="244">
        <v>3</v>
      </c>
      <c r="B33" s="292">
        <v>2</v>
      </c>
      <c r="C33" s="292">
        <v>1</v>
      </c>
      <c r="D33" s="292">
        <v>1</v>
      </c>
      <c r="E33" s="292"/>
      <c r="F33" s="292"/>
      <c r="G33" s="292"/>
      <c r="H33" s="295" t="s">
        <v>41</v>
      </c>
      <c r="I33" s="296">
        <f>I34+I36</f>
        <v>0</v>
      </c>
      <c r="J33" s="296">
        <f>J34+J36</f>
        <v>20187.77</v>
      </c>
      <c r="K33" s="296">
        <f>K34+K36</f>
        <v>0</v>
      </c>
      <c r="L33" s="292" t="s">
        <v>236</v>
      </c>
    </row>
    <row r="34" spans="1:12" ht="12.75">
      <c r="A34" s="244">
        <v>4</v>
      </c>
      <c r="B34" s="292">
        <v>2</v>
      </c>
      <c r="C34" s="292">
        <v>1</v>
      </c>
      <c r="D34" s="292">
        <v>1</v>
      </c>
      <c r="E34" s="292">
        <v>1</v>
      </c>
      <c r="F34" s="292">
        <v>1</v>
      </c>
      <c r="G34" s="292">
        <v>1</v>
      </c>
      <c r="H34" s="295" t="s">
        <v>237</v>
      </c>
      <c r="I34" s="297">
        <v>0</v>
      </c>
      <c r="J34" s="297">
        <v>20187.77</v>
      </c>
      <c r="K34" s="297">
        <v>0</v>
      </c>
      <c r="L34" s="292" t="s">
        <v>236</v>
      </c>
    </row>
    <row r="35" spans="1:12" ht="22.5" customHeight="1">
      <c r="A35" s="244">
        <v>5</v>
      </c>
      <c r="B35" s="292"/>
      <c r="C35" s="292"/>
      <c r="D35" s="292"/>
      <c r="E35" s="292"/>
      <c r="F35" s="292"/>
      <c r="G35" s="292"/>
      <c r="H35" s="295" t="s">
        <v>238</v>
      </c>
      <c r="I35" s="297">
        <v>0</v>
      </c>
      <c r="J35" s="297">
        <v>2274.61</v>
      </c>
      <c r="K35" s="297">
        <v>0</v>
      </c>
      <c r="L35" s="292" t="s">
        <v>236</v>
      </c>
    </row>
    <row r="36" spans="1:12" ht="12.75">
      <c r="A36" s="244">
        <v>6</v>
      </c>
      <c r="B36" s="292">
        <v>2</v>
      </c>
      <c r="C36" s="292">
        <v>1</v>
      </c>
      <c r="D36" s="292">
        <v>1</v>
      </c>
      <c r="E36" s="292">
        <v>1</v>
      </c>
      <c r="F36" s="292">
        <v>1</v>
      </c>
      <c r="G36" s="292">
        <v>2</v>
      </c>
      <c r="H36" s="295" t="s">
        <v>44</v>
      </c>
      <c r="I36" s="297">
        <v>0</v>
      </c>
      <c r="J36" s="297">
        <v>0</v>
      </c>
      <c r="K36" s="297">
        <v>0</v>
      </c>
      <c r="L36" s="292" t="s">
        <v>236</v>
      </c>
    </row>
    <row r="37" spans="1:12" ht="12.75">
      <c r="A37" s="244">
        <v>7</v>
      </c>
      <c r="B37" s="292">
        <v>2</v>
      </c>
      <c r="C37" s="292">
        <v>1</v>
      </c>
      <c r="D37" s="292">
        <v>2</v>
      </c>
      <c r="E37" s="292"/>
      <c r="F37" s="292"/>
      <c r="G37" s="292"/>
      <c r="H37" s="295" t="s">
        <v>239</v>
      </c>
      <c r="I37" s="296">
        <f>I38</f>
        <v>0</v>
      </c>
      <c r="J37" s="296">
        <f>J38</f>
        <v>6920.22</v>
      </c>
      <c r="K37" s="292" t="s">
        <v>236</v>
      </c>
      <c r="L37" s="296">
        <f>L38</f>
        <v>0</v>
      </c>
    </row>
    <row r="38" spans="1:12" ht="12.75">
      <c r="A38" s="244">
        <v>8</v>
      </c>
      <c r="B38" s="292">
        <v>2</v>
      </c>
      <c r="C38" s="292">
        <v>1</v>
      </c>
      <c r="D38" s="292">
        <v>2</v>
      </c>
      <c r="E38" s="292">
        <v>1</v>
      </c>
      <c r="F38" s="292">
        <v>1</v>
      </c>
      <c r="G38" s="292">
        <v>1</v>
      </c>
      <c r="H38" s="295" t="s">
        <v>239</v>
      </c>
      <c r="I38" s="297">
        <v>0</v>
      </c>
      <c r="J38" s="297">
        <v>6920.22</v>
      </c>
      <c r="K38" s="292" t="s">
        <v>236</v>
      </c>
      <c r="L38" s="297">
        <v>0</v>
      </c>
    </row>
    <row r="39" spans="1:12" ht="21" customHeight="1">
      <c r="A39" s="244">
        <v>9</v>
      </c>
      <c r="B39" s="291">
        <v>2</v>
      </c>
      <c r="C39" s="291">
        <v>2</v>
      </c>
      <c r="D39" s="292"/>
      <c r="E39" s="292"/>
      <c r="F39" s="292"/>
      <c r="G39" s="292"/>
      <c r="H39" s="293" t="s">
        <v>46</v>
      </c>
      <c r="I39" s="294">
        <f>I40</f>
        <v>17174</v>
      </c>
      <c r="J39" s="294">
        <f>J40</f>
        <v>9672.809999999998</v>
      </c>
      <c r="K39" s="294">
        <f>K40</f>
        <v>0</v>
      </c>
      <c r="L39" s="294">
        <f>L40</f>
        <v>0</v>
      </c>
    </row>
    <row r="40" spans="1:12" ht="12.75">
      <c r="A40" s="244">
        <v>10</v>
      </c>
      <c r="B40" s="292">
        <v>2</v>
      </c>
      <c r="C40" s="292">
        <v>2</v>
      </c>
      <c r="D40" s="292">
        <v>1</v>
      </c>
      <c r="E40" s="292"/>
      <c r="F40" s="292"/>
      <c r="G40" s="292"/>
      <c r="H40" s="295" t="s">
        <v>46</v>
      </c>
      <c r="I40" s="296">
        <f>I41+I42+I43+I44+I45+I46+I47+I48+I49+I50+I51+I52+I53+I54+I55+I56+I57+I58</f>
        <v>17174</v>
      </c>
      <c r="J40" s="296">
        <f>J41+J42+J43+J44+J45+J46+J47+J48+J49+J50+J51+J52+J53+J54+J55+J56+J57+J58</f>
        <v>9672.809999999998</v>
      </c>
      <c r="K40" s="296">
        <f>K49</f>
        <v>0</v>
      </c>
      <c r="L40" s="296">
        <f>L41+L42+L43+L44+L45+L46+L47+L48+L50+L51+L52+L53+L54+L55+L56+L57+L58</f>
        <v>0</v>
      </c>
    </row>
    <row r="41" spans="1:12" ht="12.75">
      <c r="A41" s="244">
        <v>11</v>
      </c>
      <c r="B41" s="292">
        <v>2</v>
      </c>
      <c r="C41" s="292">
        <v>2</v>
      </c>
      <c r="D41" s="292">
        <v>1</v>
      </c>
      <c r="E41" s="292">
        <v>1</v>
      </c>
      <c r="F41" s="292">
        <v>1</v>
      </c>
      <c r="G41" s="292">
        <v>1</v>
      </c>
      <c r="H41" s="295" t="s">
        <v>240</v>
      </c>
      <c r="I41" s="297">
        <v>0</v>
      </c>
      <c r="J41" s="297">
        <v>4528.53</v>
      </c>
      <c r="K41" s="292" t="s">
        <v>236</v>
      </c>
      <c r="L41" s="297">
        <v>0</v>
      </c>
    </row>
    <row r="42" spans="1:12" ht="22.5" customHeight="1">
      <c r="A42" s="244">
        <v>12</v>
      </c>
      <c r="B42" s="292">
        <v>2</v>
      </c>
      <c r="C42" s="292">
        <v>2</v>
      </c>
      <c r="D42" s="292">
        <v>1</v>
      </c>
      <c r="E42" s="292">
        <v>1</v>
      </c>
      <c r="F42" s="292">
        <v>1</v>
      </c>
      <c r="G42" s="292">
        <v>2</v>
      </c>
      <c r="H42" s="295" t="s">
        <v>241</v>
      </c>
      <c r="I42" s="297">
        <v>0</v>
      </c>
      <c r="J42" s="297">
        <v>0</v>
      </c>
      <c r="K42" s="292" t="s">
        <v>236</v>
      </c>
      <c r="L42" s="297">
        <v>0</v>
      </c>
    </row>
    <row r="43" spans="1:12" ht="12.75">
      <c r="A43" s="244">
        <v>13</v>
      </c>
      <c r="B43" s="292">
        <v>2</v>
      </c>
      <c r="C43" s="292">
        <v>2</v>
      </c>
      <c r="D43" s="292">
        <v>1</v>
      </c>
      <c r="E43" s="292">
        <v>1</v>
      </c>
      <c r="F43" s="292">
        <v>1</v>
      </c>
      <c r="G43" s="292">
        <v>5</v>
      </c>
      <c r="H43" s="295" t="s">
        <v>49</v>
      </c>
      <c r="I43" s="297">
        <v>411</v>
      </c>
      <c r="J43" s="297">
        <v>356.44</v>
      </c>
      <c r="K43" s="292" t="s">
        <v>236</v>
      </c>
      <c r="L43" s="297">
        <v>0</v>
      </c>
    </row>
    <row r="44" spans="1:12" ht="12.75">
      <c r="A44" s="244">
        <v>14</v>
      </c>
      <c r="B44" s="292">
        <v>2</v>
      </c>
      <c r="C44" s="292">
        <v>2</v>
      </c>
      <c r="D44" s="292">
        <v>1</v>
      </c>
      <c r="E44" s="292">
        <v>1</v>
      </c>
      <c r="F44" s="292">
        <v>1</v>
      </c>
      <c r="G44" s="292">
        <v>6</v>
      </c>
      <c r="H44" s="295" t="s">
        <v>50</v>
      </c>
      <c r="I44" s="297">
        <v>0</v>
      </c>
      <c r="J44" s="297">
        <v>1081.31</v>
      </c>
      <c r="K44" s="292" t="s">
        <v>236</v>
      </c>
      <c r="L44" s="297">
        <v>0</v>
      </c>
    </row>
    <row r="45" spans="1:12" ht="12.75">
      <c r="A45" s="244">
        <v>15</v>
      </c>
      <c r="B45" s="292">
        <v>2</v>
      </c>
      <c r="C45" s="292">
        <v>2</v>
      </c>
      <c r="D45" s="292">
        <v>1</v>
      </c>
      <c r="E45" s="292">
        <v>1</v>
      </c>
      <c r="F45" s="292">
        <v>1</v>
      </c>
      <c r="G45" s="292">
        <v>7</v>
      </c>
      <c r="H45" s="295" t="s">
        <v>242</v>
      </c>
      <c r="I45" s="297">
        <v>0</v>
      </c>
      <c r="J45" s="297">
        <v>0</v>
      </c>
      <c r="K45" s="292" t="s">
        <v>236</v>
      </c>
      <c r="L45" s="297">
        <v>0</v>
      </c>
    </row>
    <row r="46" spans="1:12" ht="12.75">
      <c r="A46" s="244">
        <v>16</v>
      </c>
      <c r="B46" s="292">
        <v>2</v>
      </c>
      <c r="C46" s="292">
        <v>2</v>
      </c>
      <c r="D46" s="292">
        <v>1</v>
      </c>
      <c r="E46" s="292">
        <v>1</v>
      </c>
      <c r="F46" s="292">
        <v>1</v>
      </c>
      <c r="G46" s="292">
        <v>8</v>
      </c>
      <c r="H46" s="295" t="s">
        <v>243</v>
      </c>
      <c r="I46" s="297">
        <v>0</v>
      </c>
      <c r="J46" s="297">
        <v>0</v>
      </c>
      <c r="K46" s="292" t="s">
        <v>236</v>
      </c>
      <c r="L46" s="297">
        <v>0</v>
      </c>
    </row>
    <row r="47" spans="1:12" ht="12.75">
      <c r="A47" s="244">
        <v>17</v>
      </c>
      <c r="B47" s="292">
        <v>2</v>
      </c>
      <c r="C47" s="292">
        <v>2</v>
      </c>
      <c r="D47" s="292">
        <v>1</v>
      </c>
      <c r="E47" s="292">
        <v>1</v>
      </c>
      <c r="F47" s="292">
        <v>1</v>
      </c>
      <c r="G47" s="292">
        <v>9</v>
      </c>
      <c r="H47" s="295" t="s">
        <v>53</v>
      </c>
      <c r="I47" s="297">
        <v>0</v>
      </c>
      <c r="J47" s="297">
        <v>0</v>
      </c>
      <c r="K47" s="292" t="s">
        <v>236</v>
      </c>
      <c r="L47" s="297">
        <v>0</v>
      </c>
    </row>
    <row r="48" spans="1:12" ht="12.75">
      <c r="A48" s="244">
        <v>18</v>
      </c>
      <c r="B48" s="292">
        <v>2</v>
      </c>
      <c r="C48" s="292">
        <v>2</v>
      </c>
      <c r="D48" s="292">
        <v>1</v>
      </c>
      <c r="E48" s="292">
        <v>1</v>
      </c>
      <c r="F48" s="292">
        <v>1</v>
      </c>
      <c r="G48" s="292">
        <v>10</v>
      </c>
      <c r="H48" s="295" t="s">
        <v>54</v>
      </c>
      <c r="I48" s="297">
        <v>0</v>
      </c>
      <c r="J48" s="297">
        <v>0</v>
      </c>
      <c r="K48" s="292" t="s">
        <v>236</v>
      </c>
      <c r="L48" s="297">
        <v>0</v>
      </c>
    </row>
    <row r="49" spans="1:12" ht="33.75" customHeight="1">
      <c r="A49" s="244">
        <v>19</v>
      </c>
      <c r="B49" s="292">
        <v>2</v>
      </c>
      <c r="C49" s="292">
        <v>2</v>
      </c>
      <c r="D49" s="292">
        <v>1</v>
      </c>
      <c r="E49" s="292">
        <v>1</v>
      </c>
      <c r="F49" s="292">
        <v>1</v>
      </c>
      <c r="G49" s="292">
        <v>11</v>
      </c>
      <c r="H49" s="295" t="s">
        <v>55</v>
      </c>
      <c r="I49" s="297">
        <v>0</v>
      </c>
      <c r="J49" s="297">
        <v>0</v>
      </c>
      <c r="K49" s="297">
        <v>0</v>
      </c>
      <c r="L49" s="292" t="s">
        <v>236</v>
      </c>
    </row>
    <row r="50" spans="1:12" ht="22.5" customHeight="1">
      <c r="A50" s="244">
        <v>20</v>
      </c>
      <c r="B50" s="292">
        <v>2</v>
      </c>
      <c r="C50" s="292">
        <v>2</v>
      </c>
      <c r="D50" s="292">
        <v>1</v>
      </c>
      <c r="E50" s="292">
        <v>1</v>
      </c>
      <c r="F50" s="292">
        <v>1</v>
      </c>
      <c r="G50" s="292">
        <v>12</v>
      </c>
      <c r="H50" s="295" t="s">
        <v>244</v>
      </c>
      <c r="I50" s="297">
        <v>0</v>
      </c>
      <c r="J50" s="297">
        <v>0</v>
      </c>
      <c r="K50" s="292" t="s">
        <v>236</v>
      </c>
      <c r="L50" s="297">
        <v>0</v>
      </c>
    </row>
    <row r="51" spans="1:12" ht="22.5" customHeight="1">
      <c r="A51" s="244">
        <v>21</v>
      </c>
      <c r="B51" s="292">
        <v>2</v>
      </c>
      <c r="C51" s="292">
        <v>2</v>
      </c>
      <c r="D51" s="292">
        <v>1</v>
      </c>
      <c r="E51" s="292">
        <v>1</v>
      </c>
      <c r="F51" s="292">
        <v>1</v>
      </c>
      <c r="G51" s="292">
        <v>14</v>
      </c>
      <c r="H51" s="295" t="s">
        <v>57</v>
      </c>
      <c r="I51" s="297">
        <v>0</v>
      </c>
      <c r="J51" s="297">
        <v>0</v>
      </c>
      <c r="K51" s="292" t="s">
        <v>236</v>
      </c>
      <c r="L51" s="297">
        <v>0</v>
      </c>
    </row>
    <row r="52" spans="1:12" ht="22.5" customHeight="1">
      <c r="A52" s="244">
        <v>22</v>
      </c>
      <c r="B52" s="292">
        <v>2</v>
      </c>
      <c r="C52" s="292">
        <v>2</v>
      </c>
      <c r="D52" s="292">
        <v>1</v>
      </c>
      <c r="E52" s="292">
        <v>1</v>
      </c>
      <c r="F52" s="292">
        <v>1</v>
      </c>
      <c r="G52" s="292">
        <v>15</v>
      </c>
      <c r="H52" s="295" t="s">
        <v>245</v>
      </c>
      <c r="I52" s="297">
        <v>0</v>
      </c>
      <c r="J52" s="297">
        <v>273</v>
      </c>
      <c r="K52" s="292" t="s">
        <v>236</v>
      </c>
      <c r="L52" s="297">
        <v>0</v>
      </c>
    </row>
    <row r="53" spans="1:12" ht="12.75">
      <c r="A53" s="244">
        <v>23</v>
      </c>
      <c r="B53" s="292">
        <v>2</v>
      </c>
      <c r="C53" s="292">
        <v>2</v>
      </c>
      <c r="D53" s="292">
        <v>1</v>
      </c>
      <c r="E53" s="292">
        <v>1</v>
      </c>
      <c r="F53" s="292">
        <v>1</v>
      </c>
      <c r="G53" s="292">
        <v>16</v>
      </c>
      <c r="H53" s="295" t="s">
        <v>59</v>
      </c>
      <c r="I53" s="297">
        <v>0</v>
      </c>
      <c r="J53" s="297">
        <v>0</v>
      </c>
      <c r="K53" s="292" t="s">
        <v>236</v>
      </c>
      <c r="L53" s="297">
        <v>0</v>
      </c>
    </row>
    <row r="54" spans="1:12" ht="33.75" customHeight="1">
      <c r="A54" s="244">
        <v>24</v>
      </c>
      <c r="B54" s="292">
        <v>2</v>
      </c>
      <c r="C54" s="292">
        <v>2</v>
      </c>
      <c r="D54" s="292">
        <v>1</v>
      </c>
      <c r="E54" s="292">
        <v>1</v>
      </c>
      <c r="F54" s="292">
        <v>1</v>
      </c>
      <c r="G54" s="292">
        <v>17</v>
      </c>
      <c r="H54" s="295" t="s">
        <v>246</v>
      </c>
      <c r="I54" s="297">
        <v>0</v>
      </c>
      <c r="J54" s="297">
        <v>0</v>
      </c>
      <c r="K54" s="292" t="s">
        <v>236</v>
      </c>
      <c r="L54" s="297">
        <v>0</v>
      </c>
    </row>
    <row r="55" spans="1:12" ht="22.5" customHeight="1">
      <c r="A55" s="244">
        <v>25</v>
      </c>
      <c r="B55" s="292">
        <v>2</v>
      </c>
      <c r="C55" s="292">
        <v>2</v>
      </c>
      <c r="D55" s="292">
        <v>1</v>
      </c>
      <c r="E55" s="292">
        <v>1</v>
      </c>
      <c r="F55" s="292">
        <v>1</v>
      </c>
      <c r="G55" s="292">
        <v>18</v>
      </c>
      <c r="H55" s="295" t="s">
        <v>247</v>
      </c>
      <c r="I55" s="297">
        <v>0</v>
      </c>
      <c r="J55" s="297">
        <v>0</v>
      </c>
      <c r="K55" s="292" t="s">
        <v>236</v>
      </c>
      <c r="L55" s="297">
        <v>0</v>
      </c>
    </row>
    <row r="56" spans="1:12" ht="12.75">
      <c r="A56" s="244">
        <v>26</v>
      </c>
      <c r="B56" s="292">
        <v>2</v>
      </c>
      <c r="C56" s="292">
        <v>2</v>
      </c>
      <c r="D56" s="292">
        <v>1</v>
      </c>
      <c r="E56" s="292">
        <v>1</v>
      </c>
      <c r="F56" s="292">
        <v>1</v>
      </c>
      <c r="G56" s="292">
        <v>19</v>
      </c>
      <c r="H56" s="295" t="s">
        <v>62</v>
      </c>
      <c r="I56" s="297">
        <v>0</v>
      </c>
      <c r="J56" s="297">
        <v>0</v>
      </c>
      <c r="K56" s="292" t="s">
        <v>236</v>
      </c>
      <c r="L56" s="297">
        <v>0</v>
      </c>
    </row>
    <row r="57" spans="1:12" ht="12.75">
      <c r="A57" s="244">
        <v>27</v>
      </c>
      <c r="B57" s="292">
        <v>2</v>
      </c>
      <c r="C57" s="292">
        <v>2</v>
      </c>
      <c r="D57" s="292">
        <v>1</v>
      </c>
      <c r="E57" s="292">
        <v>1</v>
      </c>
      <c r="F57" s="292">
        <v>1</v>
      </c>
      <c r="G57" s="292">
        <v>20</v>
      </c>
      <c r="H57" s="295" t="s">
        <v>63</v>
      </c>
      <c r="I57" s="297">
        <v>16763</v>
      </c>
      <c r="J57" s="297">
        <v>2678.39</v>
      </c>
      <c r="K57" s="292" t="s">
        <v>236</v>
      </c>
      <c r="L57" s="297">
        <v>0</v>
      </c>
    </row>
    <row r="58" spans="1:12" ht="12.75">
      <c r="A58" s="244">
        <v>28</v>
      </c>
      <c r="B58" s="292">
        <v>2</v>
      </c>
      <c r="C58" s="292">
        <v>2</v>
      </c>
      <c r="D58" s="292">
        <v>1</v>
      </c>
      <c r="E58" s="292">
        <v>1</v>
      </c>
      <c r="F58" s="292">
        <v>1</v>
      </c>
      <c r="G58" s="292">
        <v>30</v>
      </c>
      <c r="H58" s="295" t="s">
        <v>64</v>
      </c>
      <c r="I58" s="297">
        <v>0</v>
      </c>
      <c r="J58" s="297">
        <v>755.14</v>
      </c>
      <c r="K58" s="292" t="s">
        <v>236</v>
      </c>
      <c r="L58" s="297">
        <v>0</v>
      </c>
    </row>
    <row r="59" spans="1:12" ht="12.75">
      <c r="A59" s="244">
        <v>29</v>
      </c>
      <c r="B59" s="291">
        <v>2</v>
      </c>
      <c r="C59" s="291">
        <v>3</v>
      </c>
      <c r="D59" s="291"/>
      <c r="E59" s="291"/>
      <c r="F59" s="291"/>
      <c r="G59" s="291"/>
      <c r="H59" s="293" t="s">
        <v>65</v>
      </c>
      <c r="I59" s="294">
        <f>I60+I73</f>
        <v>0</v>
      </c>
      <c r="J59" s="294">
        <f>J60+J73</f>
        <v>0</v>
      </c>
      <c r="K59" s="292" t="s">
        <v>236</v>
      </c>
      <c r="L59" s="294">
        <f>L60+L73</f>
        <v>0</v>
      </c>
    </row>
    <row r="60" spans="1:12" ht="12.75">
      <c r="A60" s="244">
        <v>30</v>
      </c>
      <c r="B60" s="292">
        <v>2</v>
      </c>
      <c r="C60" s="292">
        <v>3</v>
      </c>
      <c r="D60" s="292">
        <v>1</v>
      </c>
      <c r="E60" s="292"/>
      <c r="F60" s="292"/>
      <c r="G60" s="292"/>
      <c r="H60" s="295" t="s">
        <v>248</v>
      </c>
      <c r="I60" s="296">
        <f>I61+I65+I69</f>
        <v>0</v>
      </c>
      <c r="J60" s="296">
        <f>J61+J65+J69</f>
        <v>0</v>
      </c>
      <c r="K60" s="292" t="s">
        <v>236</v>
      </c>
      <c r="L60" s="296">
        <f>L61+L65+L69</f>
        <v>0</v>
      </c>
    </row>
    <row r="61" spans="1:12" ht="12.75">
      <c r="A61" s="244">
        <v>31</v>
      </c>
      <c r="B61" s="292">
        <v>2</v>
      </c>
      <c r="C61" s="292">
        <v>3</v>
      </c>
      <c r="D61" s="292">
        <v>1</v>
      </c>
      <c r="E61" s="292">
        <v>1</v>
      </c>
      <c r="F61" s="292"/>
      <c r="G61" s="292"/>
      <c r="H61" s="295" t="s">
        <v>67</v>
      </c>
      <c r="I61" s="296">
        <f>I62+I63+I64</f>
        <v>0</v>
      </c>
      <c r="J61" s="296">
        <f>J62+J63+J64</f>
        <v>0</v>
      </c>
      <c r="K61" s="292" t="s">
        <v>236</v>
      </c>
      <c r="L61" s="296">
        <f>L62+L63+L64</f>
        <v>0</v>
      </c>
    </row>
    <row r="62" spans="1:12" ht="22.5" customHeight="1">
      <c r="A62" s="244">
        <v>32</v>
      </c>
      <c r="B62" s="292">
        <v>2</v>
      </c>
      <c r="C62" s="292">
        <v>3</v>
      </c>
      <c r="D62" s="292">
        <v>1</v>
      </c>
      <c r="E62" s="292">
        <v>1</v>
      </c>
      <c r="F62" s="292">
        <v>1</v>
      </c>
      <c r="G62" s="292">
        <v>1</v>
      </c>
      <c r="H62" s="295" t="s">
        <v>68</v>
      </c>
      <c r="I62" s="297">
        <v>0</v>
      </c>
      <c r="J62" s="297">
        <v>0</v>
      </c>
      <c r="K62" s="292" t="s">
        <v>236</v>
      </c>
      <c r="L62" s="297">
        <v>0</v>
      </c>
    </row>
    <row r="63" spans="1:12" ht="22.5" customHeight="1">
      <c r="A63" s="244">
        <v>33</v>
      </c>
      <c r="B63" s="292">
        <v>2</v>
      </c>
      <c r="C63" s="292">
        <v>3</v>
      </c>
      <c r="D63" s="292">
        <v>1</v>
      </c>
      <c r="E63" s="292">
        <v>1</v>
      </c>
      <c r="F63" s="292">
        <v>1</v>
      </c>
      <c r="G63" s="292">
        <v>2</v>
      </c>
      <c r="H63" s="295" t="s">
        <v>69</v>
      </c>
      <c r="I63" s="297">
        <v>0</v>
      </c>
      <c r="J63" s="297">
        <v>0</v>
      </c>
      <c r="K63" s="292" t="s">
        <v>236</v>
      </c>
      <c r="L63" s="297">
        <v>0</v>
      </c>
    </row>
    <row r="64" spans="1:12" ht="22.5" customHeight="1">
      <c r="A64" s="244">
        <v>34</v>
      </c>
      <c r="B64" s="292">
        <v>2</v>
      </c>
      <c r="C64" s="292">
        <v>3</v>
      </c>
      <c r="D64" s="292">
        <v>1</v>
      </c>
      <c r="E64" s="292">
        <v>1</v>
      </c>
      <c r="F64" s="292">
        <v>1</v>
      </c>
      <c r="G64" s="292">
        <v>3</v>
      </c>
      <c r="H64" s="295" t="s">
        <v>249</v>
      </c>
      <c r="I64" s="297">
        <v>0</v>
      </c>
      <c r="J64" s="297">
        <v>0</v>
      </c>
      <c r="K64" s="292" t="s">
        <v>236</v>
      </c>
      <c r="L64" s="297">
        <v>0</v>
      </c>
    </row>
    <row r="65" spans="1:12" ht="33.75" customHeight="1">
      <c r="A65" s="244">
        <v>35</v>
      </c>
      <c r="B65" s="292">
        <v>2</v>
      </c>
      <c r="C65" s="292">
        <v>3</v>
      </c>
      <c r="D65" s="292">
        <v>1</v>
      </c>
      <c r="E65" s="292">
        <v>2</v>
      </c>
      <c r="F65" s="292"/>
      <c r="G65" s="292"/>
      <c r="H65" s="295" t="s">
        <v>250</v>
      </c>
      <c r="I65" s="296">
        <f>I66+I67+I68</f>
        <v>0</v>
      </c>
      <c r="J65" s="296">
        <f>J66+J67+J68</f>
        <v>0</v>
      </c>
      <c r="K65" s="292" t="s">
        <v>236</v>
      </c>
      <c r="L65" s="296">
        <f>L66+L67+L68</f>
        <v>0</v>
      </c>
    </row>
    <row r="66" spans="1:12" ht="22.5" customHeight="1">
      <c r="A66" s="244">
        <v>36</v>
      </c>
      <c r="B66" s="292">
        <v>2</v>
      </c>
      <c r="C66" s="292">
        <v>3</v>
      </c>
      <c r="D66" s="292">
        <v>1</v>
      </c>
      <c r="E66" s="292">
        <v>2</v>
      </c>
      <c r="F66" s="292">
        <v>1</v>
      </c>
      <c r="G66" s="292">
        <v>1</v>
      </c>
      <c r="H66" s="295" t="s">
        <v>68</v>
      </c>
      <c r="I66" s="297">
        <v>0</v>
      </c>
      <c r="J66" s="297">
        <v>0</v>
      </c>
      <c r="K66" s="292" t="s">
        <v>236</v>
      </c>
      <c r="L66" s="297">
        <v>0</v>
      </c>
    </row>
    <row r="67" spans="1:12" ht="22.5" customHeight="1">
      <c r="A67" s="244">
        <v>37</v>
      </c>
      <c r="B67" s="292">
        <v>2</v>
      </c>
      <c r="C67" s="292">
        <v>3</v>
      </c>
      <c r="D67" s="292">
        <v>1</v>
      </c>
      <c r="E67" s="292">
        <v>2</v>
      </c>
      <c r="F67" s="292">
        <v>1</v>
      </c>
      <c r="G67" s="292">
        <v>2</v>
      </c>
      <c r="H67" s="295" t="s">
        <v>69</v>
      </c>
      <c r="I67" s="297">
        <v>0</v>
      </c>
      <c r="J67" s="297">
        <v>0</v>
      </c>
      <c r="K67" s="292" t="s">
        <v>236</v>
      </c>
      <c r="L67" s="297">
        <v>0</v>
      </c>
    </row>
    <row r="68" spans="1:12" ht="22.5" customHeight="1">
      <c r="A68" s="244">
        <v>38</v>
      </c>
      <c r="B68" s="292">
        <v>2</v>
      </c>
      <c r="C68" s="292">
        <v>3</v>
      </c>
      <c r="D68" s="292">
        <v>1</v>
      </c>
      <c r="E68" s="292">
        <v>2</v>
      </c>
      <c r="F68" s="292">
        <v>1</v>
      </c>
      <c r="G68" s="292">
        <v>3</v>
      </c>
      <c r="H68" s="295" t="s">
        <v>249</v>
      </c>
      <c r="I68" s="297">
        <v>0</v>
      </c>
      <c r="J68" s="297">
        <v>0</v>
      </c>
      <c r="K68" s="292" t="s">
        <v>236</v>
      </c>
      <c r="L68" s="297">
        <v>0</v>
      </c>
    </row>
    <row r="69" spans="1:12" ht="12.75">
      <c r="A69" s="244">
        <v>39</v>
      </c>
      <c r="B69" s="292">
        <v>2</v>
      </c>
      <c r="C69" s="292">
        <v>3</v>
      </c>
      <c r="D69" s="292">
        <v>1</v>
      </c>
      <c r="E69" s="292">
        <v>3</v>
      </c>
      <c r="F69" s="292"/>
      <c r="G69" s="292"/>
      <c r="H69" s="295" t="s">
        <v>251</v>
      </c>
      <c r="I69" s="296">
        <f>I70+I71+I72</f>
        <v>0</v>
      </c>
      <c r="J69" s="296">
        <f>J70+J71+J72</f>
        <v>0</v>
      </c>
      <c r="K69" s="292" t="s">
        <v>236</v>
      </c>
      <c r="L69" s="296">
        <f>L70+L71+L72</f>
        <v>0</v>
      </c>
    </row>
    <row r="70" spans="1:12" ht="12.75">
      <c r="A70" s="244">
        <v>40</v>
      </c>
      <c r="B70" s="292">
        <v>2</v>
      </c>
      <c r="C70" s="292">
        <v>3</v>
      </c>
      <c r="D70" s="292">
        <v>1</v>
      </c>
      <c r="E70" s="292">
        <v>3</v>
      </c>
      <c r="F70" s="292">
        <v>1</v>
      </c>
      <c r="G70" s="292">
        <v>1</v>
      </c>
      <c r="H70" s="295" t="s">
        <v>73</v>
      </c>
      <c r="I70" s="297">
        <v>0</v>
      </c>
      <c r="J70" s="297">
        <v>0</v>
      </c>
      <c r="K70" s="292" t="s">
        <v>236</v>
      </c>
      <c r="L70" s="297">
        <v>0</v>
      </c>
    </row>
    <row r="71" spans="1:12" ht="12.75">
      <c r="A71" s="244">
        <v>41</v>
      </c>
      <c r="B71" s="292">
        <v>2</v>
      </c>
      <c r="C71" s="292">
        <v>3</v>
      </c>
      <c r="D71" s="292">
        <v>1</v>
      </c>
      <c r="E71" s="292">
        <v>3</v>
      </c>
      <c r="F71" s="292">
        <v>1</v>
      </c>
      <c r="G71" s="292">
        <v>2</v>
      </c>
      <c r="H71" s="295" t="s">
        <v>74</v>
      </c>
      <c r="I71" s="297">
        <v>0</v>
      </c>
      <c r="J71" s="297">
        <v>0</v>
      </c>
      <c r="K71" s="292" t="s">
        <v>236</v>
      </c>
      <c r="L71" s="297">
        <v>0</v>
      </c>
    </row>
    <row r="72" spans="1:12" ht="12.75">
      <c r="A72" s="244">
        <v>42</v>
      </c>
      <c r="B72" s="292">
        <v>2</v>
      </c>
      <c r="C72" s="292">
        <v>3</v>
      </c>
      <c r="D72" s="292">
        <v>1</v>
      </c>
      <c r="E72" s="292">
        <v>3</v>
      </c>
      <c r="F72" s="292">
        <v>1</v>
      </c>
      <c r="G72" s="292">
        <v>3</v>
      </c>
      <c r="H72" s="295" t="s">
        <v>75</v>
      </c>
      <c r="I72" s="297">
        <v>0</v>
      </c>
      <c r="J72" s="297">
        <v>0</v>
      </c>
      <c r="K72" s="292" t="s">
        <v>236</v>
      </c>
      <c r="L72" s="297">
        <v>0</v>
      </c>
    </row>
    <row r="73" spans="1:12" ht="12.75">
      <c r="A73" s="244">
        <v>43</v>
      </c>
      <c r="B73" s="292">
        <v>2</v>
      </c>
      <c r="C73" s="292">
        <v>3</v>
      </c>
      <c r="D73" s="292">
        <v>2</v>
      </c>
      <c r="E73" s="292"/>
      <c r="F73" s="292"/>
      <c r="G73" s="292"/>
      <c r="H73" s="295" t="s">
        <v>252</v>
      </c>
      <c r="I73" s="296">
        <f>I74</f>
        <v>0</v>
      </c>
      <c r="J73" s="296">
        <f>J74</f>
        <v>0</v>
      </c>
      <c r="K73" s="292" t="s">
        <v>236</v>
      </c>
      <c r="L73" s="296">
        <f>L74</f>
        <v>0</v>
      </c>
    </row>
    <row r="74" spans="1:12" ht="33.75" customHeight="1">
      <c r="A74" s="244">
        <v>44</v>
      </c>
      <c r="B74" s="292">
        <v>2</v>
      </c>
      <c r="C74" s="292">
        <v>3</v>
      </c>
      <c r="D74" s="292">
        <v>2</v>
      </c>
      <c r="E74" s="292">
        <v>1</v>
      </c>
      <c r="F74" s="292">
        <v>1</v>
      </c>
      <c r="G74" s="292">
        <v>1</v>
      </c>
      <c r="H74" s="295" t="s">
        <v>253</v>
      </c>
      <c r="I74" s="297">
        <v>0</v>
      </c>
      <c r="J74" s="297">
        <v>0</v>
      </c>
      <c r="K74" s="292" t="s">
        <v>236</v>
      </c>
      <c r="L74" s="297">
        <v>0</v>
      </c>
    </row>
    <row r="75" spans="1:12" ht="12.75">
      <c r="A75" s="244">
        <v>45</v>
      </c>
      <c r="B75" s="291">
        <v>2</v>
      </c>
      <c r="C75" s="291">
        <v>4</v>
      </c>
      <c r="D75" s="291"/>
      <c r="E75" s="291"/>
      <c r="F75" s="291"/>
      <c r="G75" s="291"/>
      <c r="H75" s="293" t="s">
        <v>254</v>
      </c>
      <c r="I75" s="294">
        <f>I76</f>
        <v>0</v>
      </c>
      <c r="J75" s="294">
        <f>J76</f>
        <v>0</v>
      </c>
      <c r="K75" s="292" t="s">
        <v>236</v>
      </c>
      <c r="L75" s="294">
        <f>L76</f>
        <v>0</v>
      </c>
    </row>
    <row r="76" spans="1:12" ht="12.75">
      <c r="A76" s="244">
        <v>46</v>
      </c>
      <c r="B76" s="292">
        <v>2</v>
      </c>
      <c r="C76" s="292">
        <v>4</v>
      </c>
      <c r="D76" s="292">
        <v>1</v>
      </c>
      <c r="E76" s="292"/>
      <c r="F76" s="292"/>
      <c r="G76" s="292"/>
      <c r="H76" s="295" t="s">
        <v>255</v>
      </c>
      <c r="I76" s="296">
        <f>I77+I78+I79</f>
        <v>0</v>
      </c>
      <c r="J76" s="296">
        <f>J77+J78+J79</f>
        <v>0</v>
      </c>
      <c r="K76" s="292" t="s">
        <v>236</v>
      </c>
      <c r="L76" s="296">
        <f>L77+L78+L79</f>
        <v>0</v>
      </c>
    </row>
    <row r="77" spans="1:12" ht="12.75">
      <c r="A77" s="244">
        <v>47</v>
      </c>
      <c r="B77" s="292">
        <v>2</v>
      </c>
      <c r="C77" s="292">
        <v>4</v>
      </c>
      <c r="D77" s="292">
        <v>1</v>
      </c>
      <c r="E77" s="292">
        <v>1</v>
      </c>
      <c r="F77" s="292">
        <v>1</v>
      </c>
      <c r="G77" s="292">
        <v>1</v>
      </c>
      <c r="H77" s="295" t="s">
        <v>80</v>
      </c>
      <c r="I77" s="297">
        <v>0</v>
      </c>
      <c r="J77" s="297">
        <v>0</v>
      </c>
      <c r="K77" s="292" t="s">
        <v>236</v>
      </c>
      <c r="L77" s="297">
        <v>0</v>
      </c>
    </row>
    <row r="78" spans="1:12" ht="12.75">
      <c r="A78" s="244">
        <v>48</v>
      </c>
      <c r="B78" s="292">
        <v>2</v>
      </c>
      <c r="C78" s="292">
        <v>4</v>
      </c>
      <c r="D78" s="292">
        <v>1</v>
      </c>
      <c r="E78" s="292">
        <v>1</v>
      </c>
      <c r="F78" s="292">
        <v>1</v>
      </c>
      <c r="G78" s="292">
        <v>2</v>
      </c>
      <c r="H78" s="295" t="s">
        <v>81</v>
      </c>
      <c r="I78" s="297">
        <v>0</v>
      </c>
      <c r="J78" s="297">
        <v>0</v>
      </c>
      <c r="K78" s="292" t="s">
        <v>236</v>
      </c>
      <c r="L78" s="297">
        <v>0</v>
      </c>
    </row>
    <row r="79" spans="1:12" ht="12.75">
      <c r="A79" s="244">
        <v>49</v>
      </c>
      <c r="B79" s="292">
        <v>2</v>
      </c>
      <c r="C79" s="292">
        <v>4</v>
      </c>
      <c r="D79" s="292">
        <v>1</v>
      </c>
      <c r="E79" s="292">
        <v>1</v>
      </c>
      <c r="F79" s="292">
        <v>1</v>
      </c>
      <c r="G79" s="292">
        <v>3</v>
      </c>
      <c r="H79" s="295" t="s">
        <v>82</v>
      </c>
      <c r="I79" s="297">
        <v>0</v>
      </c>
      <c r="J79" s="297">
        <v>0</v>
      </c>
      <c r="K79" s="292" t="s">
        <v>236</v>
      </c>
      <c r="L79" s="297">
        <v>0</v>
      </c>
    </row>
    <row r="80" spans="1:12" ht="12.75">
      <c r="A80" s="244">
        <v>50</v>
      </c>
      <c r="B80" s="291">
        <v>2</v>
      </c>
      <c r="C80" s="291">
        <v>5</v>
      </c>
      <c r="D80" s="291"/>
      <c r="E80" s="291"/>
      <c r="F80" s="291"/>
      <c r="G80" s="291"/>
      <c r="H80" s="293" t="s">
        <v>256</v>
      </c>
      <c r="I80" s="294">
        <f>I81+I84+I87</f>
        <v>0</v>
      </c>
      <c r="J80" s="294">
        <f>J81+J84+J87</f>
        <v>0</v>
      </c>
      <c r="K80" s="292" t="s">
        <v>236</v>
      </c>
      <c r="L80" s="294">
        <f>L81+L84+L87</f>
        <v>0</v>
      </c>
    </row>
    <row r="81" spans="1:12" ht="12.75">
      <c r="A81" s="244">
        <v>51</v>
      </c>
      <c r="B81" s="292">
        <v>2</v>
      </c>
      <c r="C81" s="292">
        <v>5</v>
      </c>
      <c r="D81" s="292">
        <v>1</v>
      </c>
      <c r="E81" s="292"/>
      <c r="F81" s="292"/>
      <c r="G81" s="292"/>
      <c r="H81" s="295" t="s">
        <v>257</v>
      </c>
      <c r="I81" s="296">
        <f>I82+I83</f>
        <v>0</v>
      </c>
      <c r="J81" s="296">
        <f>J82+J83</f>
        <v>0</v>
      </c>
      <c r="K81" s="292" t="s">
        <v>236</v>
      </c>
      <c r="L81" s="296">
        <f>L82+L83</f>
        <v>0</v>
      </c>
    </row>
    <row r="82" spans="1:12" ht="12.75">
      <c r="A82" s="244">
        <v>52</v>
      </c>
      <c r="B82" s="292">
        <v>2</v>
      </c>
      <c r="C82" s="292">
        <v>5</v>
      </c>
      <c r="D82" s="292">
        <v>1</v>
      </c>
      <c r="E82" s="292">
        <v>1</v>
      </c>
      <c r="F82" s="292">
        <v>1</v>
      </c>
      <c r="G82" s="292">
        <v>1</v>
      </c>
      <c r="H82" s="295" t="s">
        <v>85</v>
      </c>
      <c r="I82" s="297">
        <v>0</v>
      </c>
      <c r="J82" s="297">
        <v>0</v>
      </c>
      <c r="K82" s="292" t="s">
        <v>236</v>
      </c>
      <c r="L82" s="297">
        <v>0</v>
      </c>
    </row>
    <row r="83" spans="1:12" ht="12.75">
      <c r="A83" s="244">
        <v>53</v>
      </c>
      <c r="B83" s="292">
        <v>2</v>
      </c>
      <c r="C83" s="292">
        <v>5</v>
      </c>
      <c r="D83" s="292">
        <v>1</v>
      </c>
      <c r="E83" s="292">
        <v>1</v>
      </c>
      <c r="F83" s="292">
        <v>1</v>
      </c>
      <c r="G83" s="292">
        <v>2</v>
      </c>
      <c r="H83" s="295" t="s">
        <v>86</v>
      </c>
      <c r="I83" s="297">
        <v>0</v>
      </c>
      <c r="J83" s="297">
        <v>0</v>
      </c>
      <c r="K83" s="292" t="s">
        <v>236</v>
      </c>
      <c r="L83" s="297">
        <v>0</v>
      </c>
    </row>
    <row r="84" spans="1:12" ht="22.5" customHeight="1">
      <c r="A84" s="244">
        <v>54</v>
      </c>
      <c r="B84" s="292">
        <v>2</v>
      </c>
      <c r="C84" s="292">
        <v>5</v>
      </c>
      <c r="D84" s="292">
        <v>2</v>
      </c>
      <c r="E84" s="292"/>
      <c r="F84" s="292"/>
      <c r="G84" s="292"/>
      <c r="H84" s="295" t="s">
        <v>258</v>
      </c>
      <c r="I84" s="296">
        <f>I85+I86</f>
        <v>0</v>
      </c>
      <c r="J84" s="296">
        <f>J85+J86</f>
        <v>0</v>
      </c>
      <c r="K84" s="292" t="s">
        <v>236</v>
      </c>
      <c r="L84" s="296">
        <f>L85+L86</f>
        <v>0</v>
      </c>
    </row>
    <row r="85" spans="1:12" ht="12.75">
      <c r="A85" s="244">
        <v>55</v>
      </c>
      <c r="B85" s="292">
        <v>2</v>
      </c>
      <c r="C85" s="292">
        <v>5</v>
      </c>
      <c r="D85" s="292">
        <v>2</v>
      </c>
      <c r="E85" s="292">
        <v>1</v>
      </c>
      <c r="F85" s="292">
        <v>1</v>
      </c>
      <c r="G85" s="292">
        <v>1</v>
      </c>
      <c r="H85" s="295" t="s">
        <v>85</v>
      </c>
      <c r="I85" s="297">
        <v>0</v>
      </c>
      <c r="J85" s="297">
        <v>0</v>
      </c>
      <c r="K85" s="292" t="s">
        <v>236</v>
      </c>
      <c r="L85" s="297">
        <v>0</v>
      </c>
    </row>
    <row r="86" spans="1:12" ht="12.75">
      <c r="A86" s="244">
        <v>56</v>
      </c>
      <c r="B86" s="292">
        <v>2</v>
      </c>
      <c r="C86" s="292">
        <v>5</v>
      </c>
      <c r="D86" s="292">
        <v>2</v>
      </c>
      <c r="E86" s="292">
        <v>1</v>
      </c>
      <c r="F86" s="292">
        <v>1</v>
      </c>
      <c r="G86" s="292">
        <v>2</v>
      </c>
      <c r="H86" s="295" t="s">
        <v>86</v>
      </c>
      <c r="I86" s="297">
        <v>0</v>
      </c>
      <c r="J86" s="297">
        <v>0</v>
      </c>
      <c r="K86" s="292" t="s">
        <v>236</v>
      </c>
      <c r="L86" s="297">
        <v>0</v>
      </c>
    </row>
    <row r="87" spans="1:12" ht="22.5" customHeight="1">
      <c r="A87" s="244">
        <v>57</v>
      </c>
      <c r="B87" s="292">
        <v>2</v>
      </c>
      <c r="C87" s="292">
        <v>5</v>
      </c>
      <c r="D87" s="292">
        <v>3</v>
      </c>
      <c r="E87" s="292"/>
      <c r="F87" s="292"/>
      <c r="G87" s="292"/>
      <c r="H87" s="295" t="s">
        <v>88</v>
      </c>
      <c r="I87" s="296">
        <f>I88+I89</f>
        <v>0</v>
      </c>
      <c r="J87" s="296">
        <f>J88+J89</f>
        <v>0</v>
      </c>
      <c r="K87" s="292" t="s">
        <v>236</v>
      </c>
      <c r="L87" s="296">
        <f>L88+L89</f>
        <v>0</v>
      </c>
    </row>
    <row r="88" spans="1:12" ht="12.75">
      <c r="A88" s="244">
        <v>58</v>
      </c>
      <c r="B88" s="292">
        <v>2</v>
      </c>
      <c r="C88" s="292">
        <v>5</v>
      </c>
      <c r="D88" s="292">
        <v>3</v>
      </c>
      <c r="E88" s="292">
        <v>1</v>
      </c>
      <c r="F88" s="292">
        <v>1</v>
      </c>
      <c r="G88" s="292">
        <v>1</v>
      </c>
      <c r="H88" s="295" t="s">
        <v>85</v>
      </c>
      <c r="I88" s="297">
        <v>0</v>
      </c>
      <c r="J88" s="297">
        <v>0</v>
      </c>
      <c r="K88" s="292" t="s">
        <v>236</v>
      </c>
      <c r="L88" s="297">
        <v>0</v>
      </c>
    </row>
    <row r="89" spans="1:12" ht="12.75">
      <c r="A89" s="244">
        <v>59</v>
      </c>
      <c r="B89" s="292">
        <v>2</v>
      </c>
      <c r="C89" s="292">
        <v>5</v>
      </c>
      <c r="D89" s="292">
        <v>3</v>
      </c>
      <c r="E89" s="292">
        <v>1</v>
      </c>
      <c r="F89" s="292">
        <v>1</v>
      </c>
      <c r="G89" s="292">
        <v>2</v>
      </c>
      <c r="H89" s="295" t="s">
        <v>86</v>
      </c>
      <c r="I89" s="297">
        <v>0</v>
      </c>
      <c r="J89" s="297">
        <v>0</v>
      </c>
      <c r="K89" s="292" t="s">
        <v>236</v>
      </c>
      <c r="L89" s="297">
        <v>0</v>
      </c>
    </row>
    <row r="90" spans="1:12" ht="21" customHeight="1">
      <c r="A90" s="244">
        <v>60</v>
      </c>
      <c r="B90" s="291">
        <v>2</v>
      </c>
      <c r="C90" s="291">
        <v>6</v>
      </c>
      <c r="D90" s="291"/>
      <c r="E90" s="291"/>
      <c r="F90" s="291"/>
      <c r="G90" s="291"/>
      <c r="H90" s="293" t="s">
        <v>259</v>
      </c>
      <c r="I90" s="294">
        <f>I91+I95+I97+I99+I101</f>
        <v>0</v>
      </c>
      <c r="J90" s="294">
        <f>J91+J95+J97+J99+J101</f>
        <v>0</v>
      </c>
      <c r="K90" s="292" t="s">
        <v>236</v>
      </c>
      <c r="L90" s="294">
        <f>L91+L95+L97+L99+L101</f>
        <v>0</v>
      </c>
    </row>
    <row r="91" spans="1:12" ht="12.75">
      <c r="A91" s="244">
        <v>61</v>
      </c>
      <c r="B91" s="292">
        <v>2</v>
      </c>
      <c r="C91" s="292">
        <v>6</v>
      </c>
      <c r="D91" s="292">
        <v>1</v>
      </c>
      <c r="E91" s="292"/>
      <c r="F91" s="292"/>
      <c r="G91" s="292"/>
      <c r="H91" s="295" t="s">
        <v>260</v>
      </c>
      <c r="I91" s="296">
        <f>I92</f>
        <v>0</v>
      </c>
      <c r="J91" s="296">
        <f>J92</f>
        <v>0</v>
      </c>
      <c r="K91" s="292" t="s">
        <v>236</v>
      </c>
      <c r="L91" s="296">
        <f>L92</f>
        <v>0</v>
      </c>
    </row>
    <row r="92" spans="1:12" ht="12.75">
      <c r="A92" s="244">
        <v>62</v>
      </c>
      <c r="B92" s="292">
        <v>2</v>
      </c>
      <c r="C92" s="292">
        <v>6</v>
      </c>
      <c r="D92" s="292">
        <v>1</v>
      </c>
      <c r="E92" s="292">
        <v>1</v>
      </c>
      <c r="F92" s="292">
        <v>1</v>
      </c>
      <c r="G92" s="292"/>
      <c r="H92" s="295" t="s">
        <v>260</v>
      </c>
      <c r="I92" s="296">
        <f>I93+I94</f>
        <v>0</v>
      </c>
      <c r="J92" s="296">
        <f>J93+J94</f>
        <v>0</v>
      </c>
      <c r="K92" s="292" t="s">
        <v>236</v>
      </c>
      <c r="L92" s="296">
        <f>L93+L94</f>
        <v>0</v>
      </c>
    </row>
    <row r="93" spans="1:12" ht="12.75">
      <c r="A93" s="244">
        <v>63</v>
      </c>
      <c r="B93" s="292">
        <v>2</v>
      </c>
      <c r="C93" s="292">
        <v>6</v>
      </c>
      <c r="D93" s="292">
        <v>1</v>
      </c>
      <c r="E93" s="292">
        <v>1</v>
      </c>
      <c r="F93" s="292">
        <v>1</v>
      </c>
      <c r="G93" s="292">
        <v>1</v>
      </c>
      <c r="H93" s="295" t="s">
        <v>261</v>
      </c>
      <c r="I93" s="297">
        <v>0</v>
      </c>
      <c r="J93" s="297">
        <v>0</v>
      </c>
      <c r="K93" s="292" t="s">
        <v>236</v>
      </c>
      <c r="L93" s="297">
        <v>0</v>
      </c>
    </row>
    <row r="94" spans="1:12" ht="12.75">
      <c r="A94" s="244">
        <v>64</v>
      </c>
      <c r="B94" s="292">
        <v>2</v>
      </c>
      <c r="C94" s="292">
        <v>6</v>
      </c>
      <c r="D94" s="292">
        <v>1</v>
      </c>
      <c r="E94" s="292">
        <v>1</v>
      </c>
      <c r="F94" s="292">
        <v>1</v>
      </c>
      <c r="G94" s="292">
        <v>2</v>
      </c>
      <c r="H94" s="295" t="s">
        <v>262</v>
      </c>
      <c r="I94" s="297">
        <v>0</v>
      </c>
      <c r="J94" s="297">
        <v>0</v>
      </c>
      <c r="K94" s="292" t="s">
        <v>236</v>
      </c>
      <c r="L94" s="297">
        <v>0</v>
      </c>
    </row>
    <row r="95" spans="1:12" ht="12.75">
      <c r="A95" s="244">
        <v>65</v>
      </c>
      <c r="B95" s="292">
        <v>2</v>
      </c>
      <c r="C95" s="292">
        <v>6</v>
      </c>
      <c r="D95" s="292">
        <v>2</v>
      </c>
      <c r="E95" s="292"/>
      <c r="F95" s="292"/>
      <c r="G95" s="292"/>
      <c r="H95" s="295" t="s">
        <v>263</v>
      </c>
      <c r="I95" s="296">
        <f>I96</f>
        <v>0</v>
      </c>
      <c r="J95" s="296">
        <f>J96</f>
        <v>0</v>
      </c>
      <c r="K95" s="292" t="s">
        <v>236</v>
      </c>
      <c r="L95" s="296">
        <f>L96</f>
        <v>0</v>
      </c>
    </row>
    <row r="96" spans="1:12" ht="12.75">
      <c r="A96" s="244">
        <v>66</v>
      </c>
      <c r="B96" s="292">
        <v>2</v>
      </c>
      <c r="C96" s="292">
        <v>6</v>
      </c>
      <c r="D96" s="292">
        <v>2</v>
      </c>
      <c r="E96" s="292">
        <v>1</v>
      </c>
      <c r="F96" s="292">
        <v>1</v>
      </c>
      <c r="G96" s="292">
        <v>1</v>
      </c>
      <c r="H96" s="295" t="s">
        <v>263</v>
      </c>
      <c r="I96" s="297">
        <v>0</v>
      </c>
      <c r="J96" s="297">
        <v>0</v>
      </c>
      <c r="K96" s="292" t="s">
        <v>236</v>
      </c>
      <c r="L96" s="297">
        <v>0</v>
      </c>
    </row>
    <row r="97" spans="1:12" ht="22.5" customHeight="1">
      <c r="A97" s="244">
        <v>67</v>
      </c>
      <c r="B97" s="292">
        <v>2</v>
      </c>
      <c r="C97" s="292">
        <v>6</v>
      </c>
      <c r="D97" s="292">
        <v>3</v>
      </c>
      <c r="E97" s="292"/>
      <c r="F97" s="292"/>
      <c r="G97" s="292"/>
      <c r="H97" s="295" t="s">
        <v>264</v>
      </c>
      <c r="I97" s="298">
        <f>I98</f>
        <v>0</v>
      </c>
      <c r="J97" s="298">
        <f>J98</f>
        <v>0</v>
      </c>
      <c r="K97" s="292" t="s">
        <v>236</v>
      </c>
      <c r="L97" s="298">
        <f>L98</f>
        <v>0</v>
      </c>
    </row>
    <row r="98" spans="1:12" ht="22.5" customHeight="1">
      <c r="A98" s="244">
        <v>68</v>
      </c>
      <c r="B98" s="292">
        <v>2</v>
      </c>
      <c r="C98" s="292">
        <v>6</v>
      </c>
      <c r="D98" s="292">
        <v>3</v>
      </c>
      <c r="E98" s="292">
        <v>1</v>
      </c>
      <c r="F98" s="292">
        <v>1</v>
      </c>
      <c r="G98" s="292">
        <v>1</v>
      </c>
      <c r="H98" s="295" t="s">
        <v>264</v>
      </c>
      <c r="I98" s="297">
        <v>0</v>
      </c>
      <c r="J98" s="297">
        <v>0</v>
      </c>
      <c r="K98" s="292" t="s">
        <v>236</v>
      </c>
      <c r="L98" s="297">
        <v>0</v>
      </c>
    </row>
    <row r="99" spans="1:12" ht="22.5" customHeight="1">
      <c r="A99" s="244">
        <v>69</v>
      </c>
      <c r="B99" s="292">
        <v>2</v>
      </c>
      <c r="C99" s="292">
        <v>6</v>
      </c>
      <c r="D99" s="292">
        <v>4</v>
      </c>
      <c r="E99" s="292"/>
      <c r="F99" s="292"/>
      <c r="G99" s="292"/>
      <c r="H99" s="295" t="s">
        <v>95</v>
      </c>
      <c r="I99" s="296">
        <f>I100</f>
        <v>0</v>
      </c>
      <c r="J99" s="296">
        <f>J100</f>
        <v>0</v>
      </c>
      <c r="K99" s="292" t="s">
        <v>236</v>
      </c>
      <c r="L99" s="296">
        <f>L100</f>
        <v>0</v>
      </c>
    </row>
    <row r="100" spans="1:12" ht="22.5" customHeight="1">
      <c r="A100" s="244">
        <v>70</v>
      </c>
      <c r="B100" s="292">
        <v>2</v>
      </c>
      <c r="C100" s="292">
        <v>6</v>
      </c>
      <c r="D100" s="292">
        <v>4</v>
      </c>
      <c r="E100" s="292">
        <v>1</v>
      </c>
      <c r="F100" s="292">
        <v>1</v>
      </c>
      <c r="G100" s="292">
        <v>1</v>
      </c>
      <c r="H100" s="295" t="s">
        <v>95</v>
      </c>
      <c r="I100" s="297">
        <v>0</v>
      </c>
      <c r="J100" s="297">
        <v>0</v>
      </c>
      <c r="K100" s="292" t="s">
        <v>236</v>
      </c>
      <c r="L100" s="297">
        <v>0</v>
      </c>
    </row>
    <row r="101" spans="1:12" ht="22.5" customHeight="1">
      <c r="A101" s="244">
        <v>71</v>
      </c>
      <c r="B101" s="292">
        <v>2</v>
      </c>
      <c r="C101" s="292">
        <v>6</v>
      </c>
      <c r="D101" s="292">
        <v>5</v>
      </c>
      <c r="E101" s="292"/>
      <c r="F101" s="292"/>
      <c r="G101" s="292"/>
      <c r="H101" s="295" t="s">
        <v>265</v>
      </c>
      <c r="I101" s="296">
        <f>I102</f>
        <v>0</v>
      </c>
      <c r="J101" s="296">
        <f>J102</f>
        <v>0</v>
      </c>
      <c r="K101" s="299" t="s">
        <v>236</v>
      </c>
      <c r="L101" s="296">
        <f>L102</f>
        <v>0</v>
      </c>
    </row>
    <row r="102" spans="1:12" ht="22.5" customHeight="1">
      <c r="A102" s="244">
        <v>72</v>
      </c>
      <c r="B102" s="292">
        <v>2</v>
      </c>
      <c r="C102" s="292">
        <v>6</v>
      </c>
      <c r="D102" s="292">
        <v>5</v>
      </c>
      <c r="E102" s="292">
        <v>1</v>
      </c>
      <c r="F102" s="292">
        <v>1</v>
      </c>
      <c r="G102" s="292">
        <v>1</v>
      </c>
      <c r="H102" s="295" t="s">
        <v>265</v>
      </c>
      <c r="I102" s="297">
        <v>0</v>
      </c>
      <c r="J102" s="297">
        <v>0</v>
      </c>
      <c r="K102" s="292" t="s">
        <v>236</v>
      </c>
      <c r="L102" s="297">
        <v>0</v>
      </c>
    </row>
    <row r="103" spans="1:12" ht="21" customHeight="1">
      <c r="A103" s="244">
        <v>73</v>
      </c>
      <c r="B103" s="291">
        <v>2</v>
      </c>
      <c r="C103" s="291">
        <v>7</v>
      </c>
      <c r="D103" s="291"/>
      <c r="E103" s="291"/>
      <c r="F103" s="291"/>
      <c r="G103" s="291"/>
      <c r="H103" s="293" t="s">
        <v>266</v>
      </c>
      <c r="I103" s="294">
        <f>I104+I107+I110</f>
        <v>0</v>
      </c>
      <c r="J103" s="294">
        <f>J104+J107+J110</f>
        <v>0</v>
      </c>
      <c r="K103" s="299" t="s">
        <v>236</v>
      </c>
      <c r="L103" s="294">
        <f>L104+L107+L110</f>
        <v>0</v>
      </c>
    </row>
    <row r="104" spans="1:12" ht="22.5" customHeight="1">
      <c r="A104" s="244">
        <v>74</v>
      </c>
      <c r="B104" s="292">
        <v>2</v>
      </c>
      <c r="C104" s="292">
        <v>7</v>
      </c>
      <c r="D104" s="292">
        <v>1</v>
      </c>
      <c r="E104" s="292"/>
      <c r="F104" s="292"/>
      <c r="G104" s="292"/>
      <c r="H104" s="295" t="s">
        <v>98</v>
      </c>
      <c r="I104" s="296">
        <f>I105+I106</f>
        <v>0</v>
      </c>
      <c r="J104" s="296">
        <f>J105+J106</f>
        <v>0</v>
      </c>
      <c r="K104" s="299" t="s">
        <v>236</v>
      </c>
      <c r="L104" s="296">
        <f>L105+L106</f>
        <v>0</v>
      </c>
    </row>
    <row r="105" spans="1:12" ht="22.5" customHeight="1">
      <c r="A105" s="244">
        <v>75</v>
      </c>
      <c r="B105" s="292">
        <v>2</v>
      </c>
      <c r="C105" s="292">
        <v>7</v>
      </c>
      <c r="D105" s="292">
        <v>1</v>
      </c>
      <c r="E105" s="292">
        <v>1</v>
      </c>
      <c r="F105" s="292">
        <v>1</v>
      </c>
      <c r="G105" s="292">
        <v>1</v>
      </c>
      <c r="H105" s="295" t="s">
        <v>99</v>
      </c>
      <c r="I105" s="297">
        <v>0</v>
      </c>
      <c r="J105" s="297">
        <v>0</v>
      </c>
      <c r="K105" s="292" t="s">
        <v>236</v>
      </c>
      <c r="L105" s="297">
        <v>0</v>
      </c>
    </row>
    <row r="106" spans="1:12" ht="22.5" customHeight="1">
      <c r="A106" s="244">
        <v>76</v>
      </c>
      <c r="B106" s="292">
        <v>2</v>
      </c>
      <c r="C106" s="292">
        <v>7</v>
      </c>
      <c r="D106" s="292">
        <v>1</v>
      </c>
      <c r="E106" s="292">
        <v>1</v>
      </c>
      <c r="F106" s="292">
        <v>1</v>
      </c>
      <c r="G106" s="292">
        <v>2</v>
      </c>
      <c r="H106" s="295" t="s">
        <v>100</v>
      </c>
      <c r="I106" s="297">
        <v>0</v>
      </c>
      <c r="J106" s="297">
        <v>0</v>
      </c>
      <c r="K106" s="292" t="s">
        <v>236</v>
      </c>
      <c r="L106" s="297">
        <v>0</v>
      </c>
    </row>
    <row r="107" spans="1:12" ht="22.5" customHeight="1">
      <c r="A107" s="244">
        <v>77</v>
      </c>
      <c r="B107" s="292">
        <v>2</v>
      </c>
      <c r="C107" s="292">
        <v>7</v>
      </c>
      <c r="D107" s="292">
        <v>2</v>
      </c>
      <c r="E107" s="292"/>
      <c r="F107" s="292"/>
      <c r="G107" s="292"/>
      <c r="H107" s="295" t="s">
        <v>267</v>
      </c>
      <c r="I107" s="296">
        <f>I108+I109</f>
        <v>0</v>
      </c>
      <c r="J107" s="296">
        <f>J108+J109</f>
        <v>0</v>
      </c>
      <c r="K107" s="299" t="s">
        <v>236</v>
      </c>
      <c r="L107" s="296">
        <f>L108+L109</f>
        <v>0</v>
      </c>
    </row>
    <row r="108" spans="1:12" ht="12.75">
      <c r="A108" s="244">
        <v>78</v>
      </c>
      <c r="B108" s="292">
        <v>2</v>
      </c>
      <c r="C108" s="292">
        <v>7</v>
      </c>
      <c r="D108" s="292">
        <v>2</v>
      </c>
      <c r="E108" s="292">
        <v>1</v>
      </c>
      <c r="F108" s="292">
        <v>1</v>
      </c>
      <c r="G108" s="292">
        <v>1</v>
      </c>
      <c r="H108" s="295" t="s">
        <v>268</v>
      </c>
      <c r="I108" s="297">
        <v>0</v>
      </c>
      <c r="J108" s="297">
        <v>0</v>
      </c>
      <c r="K108" s="292" t="s">
        <v>236</v>
      </c>
      <c r="L108" s="297">
        <v>0</v>
      </c>
    </row>
    <row r="109" spans="1:12" ht="12.75">
      <c r="A109" s="244">
        <v>79</v>
      </c>
      <c r="B109" s="292">
        <v>2</v>
      </c>
      <c r="C109" s="292">
        <v>7</v>
      </c>
      <c r="D109" s="292">
        <v>2</v>
      </c>
      <c r="E109" s="292">
        <v>1</v>
      </c>
      <c r="F109" s="292">
        <v>1</v>
      </c>
      <c r="G109" s="292">
        <v>2</v>
      </c>
      <c r="H109" s="295" t="s">
        <v>269</v>
      </c>
      <c r="I109" s="297">
        <v>0</v>
      </c>
      <c r="J109" s="297">
        <v>0</v>
      </c>
      <c r="K109" s="292" t="s">
        <v>236</v>
      </c>
      <c r="L109" s="297">
        <v>0</v>
      </c>
    </row>
    <row r="110" spans="1:12" ht="12.75">
      <c r="A110" s="244">
        <v>80</v>
      </c>
      <c r="B110" s="292">
        <v>2</v>
      </c>
      <c r="C110" s="292">
        <v>7</v>
      </c>
      <c r="D110" s="292">
        <v>3</v>
      </c>
      <c r="E110" s="292"/>
      <c r="F110" s="292"/>
      <c r="G110" s="292"/>
      <c r="H110" s="295" t="s">
        <v>270</v>
      </c>
      <c r="I110" s="296">
        <f>I111+I112</f>
        <v>0</v>
      </c>
      <c r="J110" s="296">
        <f>J111+J112</f>
        <v>0</v>
      </c>
      <c r="K110" s="299" t="s">
        <v>236</v>
      </c>
      <c r="L110" s="296">
        <f>L111+L112</f>
        <v>0</v>
      </c>
    </row>
    <row r="111" spans="1:12" ht="22.5" customHeight="1">
      <c r="A111" s="244">
        <v>81</v>
      </c>
      <c r="B111" s="292">
        <v>2</v>
      </c>
      <c r="C111" s="292">
        <v>7</v>
      </c>
      <c r="D111" s="292">
        <v>3</v>
      </c>
      <c r="E111" s="292">
        <v>1</v>
      </c>
      <c r="F111" s="292">
        <v>1</v>
      </c>
      <c r="G111" s="292">
        <v>1</v>
      </c>
      <c r="H111" s="295" t="s">
        <v>271</v>
      </c>
      <c r="I111" s="297">
        <v>0</v>
      </c>
      <c r="J111" s="297">
        <v>0</v>
      </c>
      <c r="K111" s="292" t="s">
        <v>236</v>
      </c>
      <c r="L111" s="297">
        <v>0</v>
      </c>
    </row>
    <row r="112" spans="1:12" ht="22.5" customHeight="1">
      <c r="A112" s="244">
        <v>82</v>
      </c>
      <c r="B112" s="292">
        <v>2</v>
      </c>
      <c r="C112" s="292">
        <v>7</v>
      </c>
      <c r="D112" s="292">
        <v>3</v>
      </c>
      <c r="E112" s="292">
        <v>1</v>
      </c>
      <c r="F112" s="292">
        <v>1</v>
      </c>
      <c r="G112" s="292">
        <v>2</v>
      </c>
      <c r="H112" s="295" t="s">
        <v>106</v>
      </c>
      <c r="I112" s="297">
        <v>0</v>
      </c>
      <c r="J112" s="297">
        <v>0</v>
      </c>
      <c r="K112" s="292" t="s">
        <v>236</v>
      </c>
      <c r="L112" s="297">
        <v>0</v>
      </c>
    </row>
    <row r="113" spans="1:12" ht="12.75">
      <c r="A113" s="244">
        <v>83</v>
      </c>
      <c r="B113" s="291">
        <v>2</v>
      </c>
      <c r="C113" s="291">
        <v>8</v>
      </c>
      <c r="D113" s="291"/>
      <c r="E113" s="291"/>
      <c r="F113" s="291"/>
      <c r="G113" s="291"/>
      <c r="H113" s="293" t="s">
        <v>107</v>
      </c>
      <c r="I113" s="294">
        <f>I114+I118</f>
        <v>0</v>
      </c>
      <c r="J113" s="294">
        <f>J114+J118</f>
        <v>0</v>
      </c>
      <c r="K113" s="299" t="s">
        <v>236</v>
      </c>
      <c r="L113" s="294">
        <f>L114+L118</f>
        <v>0</v>
      </c>
    </row>
    <row r="114" spans="1:12" ht="12.75">
      <c r="A114" s="244">
        <v>84</v>
      </c>
      <c r="B114" s="292">
        <v>2</v>
      </c>
      <c r="C114" s="292">
        <v>8</v>
      </c>
      <c r="D114" s="292">
        <v>1</v>
      </c>
      <c r="E114" s="292">
        <v>1</v>
      </c>
      <c r="F114" s="292"/>
      <c r="G114" s="292"/>
      <c r="H114" s="295" t="s">
        <v>85</v>
      </c>
      <c r="I114" s="296">
        <f>I115</f>
        <v>0</v>
      </c>
      <c r="J114" s="296">
        <f>J115</f>
        <v>0</v>
      </c>
      <c r="K114" s="299" t="s">
        <v>236</v>
      </c>
      <c r="L114" s="296">
        <f>L115</f>
        <v>0</v>
      </c>
    </row>
    <row r="115" spans="1:12" ht="12.75">
      <c r="A115" s="244">
        <v>85</v>
      </c>
      <c r="B115" s="292">
        <v>2</v>
      </c>
      <c r="C115" s="292">
        <v>8</v>
      </c>
      <c r="D115" s="292">
        <v>1</v>
      </c>
      <c r="E115" s="292">
        <v>1</v>
      </c>
      <c r="F115" s="292">
        <v>1</v>
      </c>
      <c r="G115" s="292"/>
      <c r="H115" s="295" t="s">
        <v>85</v>
      </c>
      <c r="I115" s="296">
        <f>I116+I117</f>
        <v>0</v>
      </c>
      <c r="J115" s="296">
        <f>J116+J117</f>
        <v>0</v>
      </c>
      <c r="K115" s="299" t="s">
        <v>236</v>
      </c>
      <c r="L115" s="296">
        <f>L116+L117</f>
        <v>0</v>
      </c>
    </row>
    <row r="116" spans="1:12" ht="12.75">
      <c r="A116" s="244">
        <v>86</v>
      </c>
      <c r="B116" s="292">
        <v>2</v>
      </c>
      <c r="C116" s="292">
        <v>8</v>
      </c>
      <c r="D116" s="292">
        <v>1</v>
      </c>
      <c r="E116" s="292">
        <v>1</v>
      </c>
      <c r="F116" s="292">
        <v>1</v>
      </c>
      <c r="G116" s="292">
        <v>1</v>
      </c>
      <c r="H116" s="295" t="s">
        <v>272</v>
      </c>
      <c r="I116" s="297">
        <v>0</v>
      </c>
      <c r="J116" s="297">
        <v>0</v>
      </c>
      <c r="K116" s="292" t="s">
        <v>236</v>
      </c>
      <c r="L116" s="297">
        <v>0</v>
      </c>
    </row>
    <row r="117" spans="1:12" ht="22.5" customHeight="1">
      <c r="A117" s="244">
        <v>87</v>
      </c>
      <c r="B117" s="292">
        <v>2</v>
      </c>
      <c r="C117" s="292">
        <v>8</v>
      </c>
      <c r="D117" s="292">
        <v>1</v>
      </c>
      <c r="E117" s="292">
        <v>1</v>
      </c>
      <c r="F117" s="292">
        <v>1</v>
      </c>
      <c r="G117" s="292">
        <v>2</v>
      </c>
      <c r="H117" s="295" t="s">
        <v>273</v>
      </c>
      <c r="I117" s="297">
        <v>0</v>
      </c>
      <c r="J117" s="297">
        <v>0</v>
      </c>
      <c r="K117" s="292" t="s">
        <v>236</v>
      </c>
      <c r="L117" s="297">
        <v>0</v>
      </c>
    </row>
    <row r="118" spans="1:12" ht="12.75">
      <c r="A118" s="244">
        <v>88</v>
      </c>
      <c r="B118" s="292">
        <v>2</v>
      </c>
      <c r="C118" s="292">
        <v>8</v>
      </c>
      <c r="D118" s="292">
        <v>1</v>
      </c>
      <c r="E118" s="292">
        <v>2</v>
      </c>
      <c r="F118" s="292"/>
      <c r="G118" s="292"/>
      <c r="H118" s="295" t="s">
        <v>86</v>
      </c>
      <c r="I118" s="296">
        <f>I119</f>
        <v>0</v>
      </c>
      <c r="J118" s="296">
        <f>J119</f>
        <v>0</v>
      </c>
      <c r="K118" s="299" t="s">
        <v>236</v>
      </c>
      <c r="L118" s="296">
        <f>L119</f>
        <v>0</v>
      </c>
    </row>
    <row r="119" spans="1:12" ht="22.5" customHeight="1">
      <c r="A119" s="244">
        <v>89</v>
      </c>
      <c r="B119" s="292">
        <v>2</v>
      </c>
      <c r="C119" s="292">
        <v>8</v>
      </c>
      <c r="D119" s="292">
        <v>1</v>
      </c>
      <c r="E119" s="292">
        <v>2</v>
      </c>
      <c r="F119" s="292">
        <v>1</v>
      </c>
      <c r="G119" s="292">
        <v>1</v>
      </c>
      <c r="H119" s="295" t="s">
        <v>110</v>
      </c>
      <c r="I119" s="297">
        <v>0</v>
      </c>
      <c r="J119" s="297">
        <v>0</v>
      </c>
      <c r="K119" s="292" t="s">
        <v>236</v>
      </c>
      <c r="L119" s="297">
        <v>0</v>
      </c>
    </row>
    <row r="120" spans="1:12" ht="52.5" customHeight="1">
      <c r="A120" s="244">
        <v>90</v>
      </c>
      <c r="B120" s="291">
        <v>2</v>
      </c>
      <c r="C120" s="291">
        <v>9</v>
      </c>
      <c r="D120" s="291"/>
      <c r="E120" s="291"/>
      <c r="F120" s="291"/>
      <c r="G120" s="291"/>
      <c r="H120" s="293" t="s">
        <v>274</v>
      </c>
      <c r="I120" s="294">
        <f>I121+I123</f>
        <v>0</v>
      </c>
      <c r="J120" s="294">
        <f>J121+J123</f>
        <v>0</v>
      </c>
      <c r="K120" s="299" t="s">
        <v>236</v>
      </c>
      <c r="L120" s="294">
        <f>L121+L123</f>
        <v>0</v>
      </c>
    </row>
    <row r="121" spans="1:12" ht="45" customHeight="1">
      <c r="A121" s="244">
        <v>91</v>
      </c>
      <c r="B121" s="292">
        <v>2</v>
      </c>
      <c r="C121" s="292">
        <v>9</v>
      </c>
      <c r="D121" s="292">
        <v>1</v>
      </c>
      <c r="E121" s="292"/>
      <c r="F121" s="292"/>
      <c r="G121" s="292"/>
      <c r="H121" s="295" t="s">
        <v>112</v>
      </c>
      <c r="I121" s="296">
        <f>I122</f>
        <v>0</v>
      </c>
      <c r="J121" s="296">
        <f>J122</f>
        <v>0</v>
      </c>
      <c r="K121" s="299" t="s">
        <v>236</v>
      </c>
      <c r="L121" s="296">
        <f>L122</f>
        <v>0</v>
      </c>
    </row>
    <row r="122" spans="1:12" ht="12.75">
      <c r="A122" s="244">
        <v>92</v>
      </c>
      <c r="B122" s="292">
        <v>2</v>
      </c>
      <c r="C122" s="292">
        <v>9</v>
      </c>
      <c r="D122" s="292">
        <v>1</v>
      </c>
      <c r="E122" s="292">
        <v>1</v>
      </c>
      <c r="F122" s="292">
        <v>1</v>
      </c>
      <c r="G122" s="292">
        <v>1</v>
      </c>
      <c r="H122" s="295" t="s">
        <v>254</v>
      </c>
      <c r="I122" s="297">
        <v>0</v>
      </c>
      <c r="J122" s="297">
        <v>0</v>
      </c>
      <c r="K122" s="292" t="s">
        <v>236</v>
      </c>
      <c r="L122" s="297">
        <v>0</v>
      </c>
    </row>
    <row r="123" spans="1:12" ht="45" customHeight="1">
      <c r="A123" s="244">
        <v>93</v>
      </c>
      <c r="B123" s="292">
        <v>2</v>
      </c>
      <c r="C123" s="292">
        <v>9</v>
      </c>
      <c r="D123" s="292">
        <v>2</v>
      </c>
      <c r="E123" s="292"/>
      <c r="F123" s="292"/>
      <c r="G123" s="292"/>
      <c r="H123" s="295" t="s">
        <v>274</v>
      </c>
      <c r="I123" s="296">
        <f>I124+I129</f>
        <v>0</v>
      </c>
      <c r="J123" s="296">
        <f>J124+J129</f>
        <v>0</v>
      </c>
      <c r="K123" s="292" t="s">
        <v>236</v>
      </c>
      <c r="L123" s="296">
        <f>L124+L129</f>
        <v>0</v>
      </c>
    </row>
    <row r="124" spans="1:12" ht="12.75">
      <c r="A124" s="244">
        <v>94</v>
      </c>
      <c r="B124" s="292">
        <v>2</v>
      </c>
      <c r="C124" s="292">
        <v>9</v>
      </c>
      <c r="D124" s="292">
        <v>2</v>
      </c>
      <c r="E124" s="292">
        <v>1</v>
      </c>
      <c r="F124" s="292"/>
      <c r="G124" s="292"/>
      <c r="H124" s="295" t="s">
        <v>85</v>
      </c>
      <c r="I124" s="296">
        <f>I125</f>
        <v>0</v>
      </c>
      <c r="J124" s="296">
        <f>J125</f>
        <v>0</v>
      </c>
      <c r="K124" s="292" t="s">
        <v>236</v>
      </c>
      <c r="L124" s="296">
        <f>L125</f>
        <v>0</v>
      </c>
    </row>
    <row r="125" spans="1:12" ht="12.75">
      <c r="A125" s="244">
        <v>95</v>
      </c>
      <c r="B125" s="292">
        <v>2</v>
      </c>
      <c r="C125" s="292">
        <v>9</v>
      </c>
      <c r="D125" s="292">
        <v>2</v>
      </c>
      <c r="E125" s="292">
        <v>1</v>
      </c>
      <c r="F125" s="292">
        <v>1</v>
      </c>
      <c r="G125" s="292"/>
      <c r="H125" s="295" t="s">
        <v>85</v>
      </c>
      <c r="I125" s="296">
        <f>I126+I127+I128</f>
        <v>0</v>
      </c>
      <c r="J125" s="296">
        <f>J126+J127+J128</f>
        <v>0</v>
      </c>
      <c r="K125" s="292" t="s">
        <v>236</v>
      </c>
      <c r="L125" s="296">
        <f>L126+L127+L128</f>
        <v>0</v>
      </c>
    </row>
    <row r="126" spans="1:12" ht="22.5" customHeight="1">
      <c r="A126" s="244">
        <v>96</v>
      </c>
      <c r="B126" s="292">
        <v>2</v>
      </c>
      <c r="C126" s="292">
        <v>9</v>
      </c>
      <c r="D126" s="292">
        <v>2</v>
      </c>
      <c r="E126" s="292">
        <v>1</v>
      </c>
      <c r="F126" s="292">
        <v>1</v>
      </c>
      <c r="G126" s="292">
        <v>1</v>
      </c>
      <c r="H126" s="295" t="s">
        <v>275</v>
      </c>
      <c r="I126" s="297">
        <v>0</v>
      </c>
      <c r="J126" s="297">
        <v>0</v>
      </c>
      <c r="K126" s="292" t="s">
        <v>236</v>
      </c>
      <c r="L126" s="297">
        <v>0</v>
      </c>
    </row>
    <row r="127" spans="1:12" ht="33.75" customHeight="1">
      <c r="A127" s="244">
        <v>97</v>
      </c>
      <c r="B127" s="292">
        <v>2</v>
      </c>
      <c r="C127" s="292">
        <v>9</v>
      </c>
      <c r="D127" s="292">
        <v>2</v>
      </c>
      <c r="E127" s="292">
        <v>1</v>
      </c>
      <c r="F127" s="292">
        <v>1</v>
      </c>
      <c r="G127" s="292">
        <v>2</v>
      </c>
      <c r="H127" s="295" t="s">
        <v>114</v>
      </c>
      <c r="I127" s="297">
        <v>0</v>
      </c>
      <c r="J127" s="297">
        <v>0</v>
      </c>
      <c r="K127" s="292" t="s">
        <v>236</v>
      </c>
      <c r="L127" s="297">
        <v>0</v>
      </c>
    </row>
    <row r="128" spans="1:12" ht="22.5" customHeight="1">
      <c r="A128" s="244">
        <v>98</v>
      </c>
      <c r="B128" s="292">
        <v>2</v>
      </c>
      <c r="C128" s="292">
        <v>9</v>
      </c>
      <c r="D128" s="292">
        <v>2</v>
      </c>
      <c r="E128" s="292">
        <v>1</v>
      </c>
      <c r="F128" s="292">
        <v>1</v>
      </c>
      <c r="G128" s="292">
        <v>3</v>
      </c>
      <c r="H128" s="295" t="s">
        <v>276</v>
      </c>
      <c r="I128" s="297">
        <v>0</v>
      </c>
      <c r="J128" s="297">
        <v>0</v>
      </c>
      <c r="K128" s="292" t="s">
        <v>236</v>
      </c>
      <c r="L128" s="297">
        <v>0</v>
      </c>
    </row>
    <row r="129" spans="1:12" ht="12.75">
      <c r="A129" s="244">
        <v>99</v>
      </c>
      <c r="B129" s="292">
        <v>2</v>
      </c>
      <c r="C129" s="292">
        <v>9</v>
      </c>
      <c r="D129" s="292">
        <v>2</v>
      </c>
      <c r="E129" s="292">
        <v>2</v>
      </c>
      <c r="F129" s="292"/>
      <c r="G129" s="292"/>
      <c r="H129" s="295" t="s">
        <v>86</v>
      </c>
      <c r="I129" s="296">
        <f>I130</f>
        <v>0</v>
      </c>
      <c r="J129" s="296">
        <f>J130</f>
        <v>0</v>
      </c>
      <c r="K129" s="292" t="s">
        <v>236</v>
      </c>
      <c r="L129" s="296">
        <f>L130</f>
        <v>0</v>
      </c>
    </row>
    <row r="130" spans="1:12" ht="12.75">
      <c r="A130" s="244">
        <v>100</v>
      </c>
      <c r="B130" s="292">
        <v>2</v>
      </c>
      <c r="C130" s="292">
        <v>9</v>
      </c>
      <c r="D130" s="292">
        <v>2</v>
      </c>
      <c r="E130" s="292">
        <v>2</v>
      </c>
      <c r="F130" s="292">
        <v>1</v>
      </c>
      <c r="G130" s="292"/>
      <c r="H130" s="295" t="s">
        <v>277</v>
      </c>
      <c r="I130" s="296">
        <f>I131+I132+I133</f>
        <v>0</v>
      </c>
      <c r="J130" s="296">
        <f>J131+J132+J133</f>
        <v>0</v>
      </c>
      <c r="K130" s="292" t="s">
        <v>236</v>
      </c>
      <c r="L130" s="296">
        <f>L131+L132+L133</f>
        <v>0</v>
      </c>
    </row>
    <row r="131" spans="1:12" ht="22.5" customHeight="1">
      <c r="A131" s="244">
        <v>101</v>
      </c>
      <c r="B131" s="292">
        <v>2</v>
      </c>
      <c r="C131" s="292">
        <v>9</v>
      </c>
      <c r="D131" s="292">
        <v>2</v>
      </c>
      <c r="E131" s="292">
        <v>2</v>
      </c>
      <c r="F131" s="292">
        <v>1</v>
      </c>
      <c r="G131" s="292">
        <v>1</v>
      </c>
      <c r="H131" s="295" t="s">
        <v>278</v>
      </c>
      <c r="I131" s="297">
        <v>0</v>
      </c>
      <c r="J131" s="297">
        <v>0</v>
      </c>
      <c r="K131" s="292" t="s">
        <v>236</v>
      </c>
      <c r="L131" s="297">
        <v>0</v>
      </c>
    </row>
    <row r="132" spans="1:12" ht="22.5" customHeight="1">
      <c r="A132" s="244">
        <v>102</v>
      </c>
      <c r="B132" s="292">
        <v>2</v>
      </c>
      <c r="C132" s="292">
        <v>9</v>
      </c>
      <c r="D132" s="292">
        <v>2</v>
      </c>
      <c r="E132" s="292">
        <v>2</v>
      </c>
      <c r="F132" s="292">
        <v>1</v>
      </c>
      <c r="G132" s="292">
        <v>2</v>
      </c>
      <c r="H132" s="295" t="s">
        <v>279</v>
      </c>
      <c r="I132" s="297">
        <v>0</v>
      </c>
      <c r="J132" s="297">
        <v>0</v>
      </c>
      <c r="K132" s="292" t="s">
        <v>236</v>
      </c>
      <c r="L132" s="297">
        <v>0</v>
      </c>
    </row>
    <row r="133" spans="1:12" ht="22.5" customHeight="1">
      <c r="A133" s="244">
        <v>103</v>
      </c>
      <c r="B133" s="292">
        <v>2</v>
      </c>
      <c r="C133" s="292">
        <v>9</v>
      </c>
      <c r="D133" s="292">
        <v>2</v>
      </c>
      <c r="E133" s="292">
        <v>2</v>
      </c>
      <c r="F133" s="292">
        <v>1</v>
      </c>
      <c r="G133" s="292">
        <v>3</v>
      </c>
      <c r="H133" s="295" t="s">
        <v>119</v>
      </c>
      <c r="I133" s="297">
        <v>0</v>
      </c>
      <c r="J133" s="297">
        <v>0</v>
      </c>
      <c r="K133" s="292" t="s">
        <v>236</v>
      </c>
      <c r="L133" s="297">
        <v>0</v>
      </c>
    </row>
    <row r="134" spans="1:12" ht="63" customHeight="1">
      <c r="A134" s="244">
        <v>104</v>
      </c>
      <c r="B134" s="291">
        <v>3</v>
      </c>
      <c r="C134" s="291"/>
      <c r="D134" s="291"/>
      <c r="E134" s="291"/>
      <c r="F134" s="291"/>
      <c r="G134" s="291"/>
      <c r="H134" s="293" t="s">
        <v>120</v>
      </c>
      <c r="I134" s="294">
        <f>I135+I157+I158</f>
        <v>0</v>
      </c>
      <c r="J134" s="294">
        <f>J135+J157+J158</f>
        <v>0</v>
      </c>
      <c r="K134" s="292" t="s">
        <v>236</v>
      </c>
      <c r="L134" s="294">
        <f>L135+L157+L158</f>
        <v>0</v>
      </c>
    </row>
    <row r="135" spans="1:12" ht="31.5" customHeight="1">
      <c r="A135" s="244">
        <v>105</v>
      </c>
      <c r="B135" s="291">
        <v>3</v>
      </c>
      <c r="C135" s="291">
        <v>1</v>
      </c>
      <c r="D135" s="292"/>
      <c r="E135" s="292"/>
      <c r="F135" s="292"/>
      <c r="G135" s="292"/>
      <c r="H135" s="293" t="s">
        <v>121</v>
      </c>
      <c r="I135" s="294">
        <f>I136+I148+I154+I155+I156</f>
        <v>0</v>
      </c>
      <c r="J135" s="294">
        <f>J136+J148+J154+J155+J156</f>
        <v>0</v>
      </c>
      <c r="K135" s="292" t="s">
        <v>236</v>
      </c>
      <c r="L135" s="294">
        <f>L136+L148+L154+L155+L156</f>
        <v>0</v>
      </c>
    </row>
    <row r="136" spans="1:12" ht="22.5" customHeight="1">
      <c r="A136" s="244">
        <v>106</v>
      </c>
      <c r="B136" s="292">
        <v>3</v>
      </c>
      <c r="C136" s="292">
        <v>1</v>
      </c>
      <c r="D136" s="292">
        <v>1</v>
      </c>
      <c r="E136" s="292"/>
      <c r="F136" s="292"/>
      <c r="G136" s="292"/>
      <c r="H136" s="295" t="s">
        <v>122</v>
      </c>
      <c r="I136" s="296">
        <f>I137+I139+I143+I146+I147</f>
        <v>0</v>
      </c>
      <c r="J136" s="296">
        <f>J137+J139+J143+J146+J147</f>
        <v>0</v>
      </c>
      <c r="K136" s="292" t="s">
        <v>236</v>
      </c>
      <c r="L136" s="296">
        <f>L137+L139+L143+L146+L147</f>
        <v>0</v>
      </c>
    </row>
    <row r="137" spans="1:12" ht="12.75">
      <c r="A137" s="244">
        <v>107</v>
      </c>
      <c r="B137" s="292">
        <v>3</v>
      </c>
      <c r="C137" s="292">
        <v>1</v>
      </c>
      <c r="D137" s="292">
        <v>1</v>
      </c>
      <c r="E137" s="292">
        <v>1</v>
      </c>
      <c r="F137" s="292"/>
      <c r="G137" s="292"/>
      <c r="H137" s="295" t="s">
        <v>280</v>
      </c>
      <c r="I137" s="296">
        <f>I138</f>
        <v>0</v>
      </c>
      <c r="J137" s="296">
        <f>J138</f>
        <v>0</v>
      </c>
      <c r="K137" s="292" t="s">
        <v>236</v>
      </c>
      <c r="L137" s="296">
        <f>L138</f>
        <v>0</v>
      </c>
    </row>
    <row r="138" spans="1:12" ht="12.75">
      <c r="A138" s="244">
        <v>108</v>
      </c>
      <c r="B138" s="292">
        <v>3</v>
      </c>
      <c r="C138" s="292">
        <v>1</v>
      </c>
      <c r="D138" s="292">
        <v>1</v>
      </c>
      <c r="E138" s="292">
        <v>1</v>
      </c>
      <c r="F138" s="292">
        <v>1</v>
      </c>
      <c r="G138" s="292">
        <v>1</v>
      </c>
      <c r="H138" s="295" t="s">
        <v>280</v>
      </c>
      <c r="I138" s="297">
        <v>0</v>
      </c>
      <c r="J138" s="297">
        <v>0</v>
      </c>
      <c r="K138" s="292" t="s">
        <v>236</v>
      </c>
      <c r="L138" s="297">
        <v>0</v>
      </c>
    </row>
    <row r="139" spans="1:12" ht="12.75">
      <c r="A139" s="244">
        <v>109</v>
      </c>
      <c r="B139" s="292">
        <v>3</v>
      </c>
      <c r="C139" s="292">
        <v>1</v>
      </c>
      <c r="D139" s="292">
        <v>1</v>
      </c>
      <c r="E139" s="292">
        <v>2</v>
      </c>
      <c r="F139" s="292"/>
      <c r="G139" s="292"/>
      <c r="H139" s="295" t="s">
        <v>281</v>
      </c>
      <c r="I139" s="296">
        <f>I140+I141+I142</f>
        <v>0</v>
      </c>
      <c r="J139" s="296">
        <f>J140+J141+J142</f>
        <v>0</v>
      </c>
      <c r="K139" s="292" t="s">
        <v>236</v>
      </c>
      <c r="L139" s="296">
        <f>L140+L141+L142</f>
        <v>0</v>
      </c>
    </row>
    <row r="140" spans="1:12" ht="12.75">
      <c r="A140" s="244">
        <v>110</v>
      </c>
      <c r="B140" s="292">
        <v>3</v>
      </c>
      <c r="C140" s="292">
        <v>1</v>
      </c>
      <c r="D140" s="292">
        <v>1</v>
      </c>
      <c r="E140" s="292">
        <v>2</v>
      </c>
      <c r="F140" s="292">
        <v>1</v>
      </c>
      <c r="G140" s="292">
        <v>1</v>
      </c>
      <c r="H140" s="295" t="s">
        <v>125</v>
      </c>
      <c r="I140" s="297">
        <v>0</v>
      </c>
      <c r="J140" s="297">
        <v>0</v>
      </c>
      <c r="K140" s="292" t="s">
        <v>236</v>
      </c>
      <c r="L140" s="297">
        <v>0</v>
      </c>
    </row>
    <row r="141" spans="1:12" ht="12.75">
      <c r="A141" s="244">
        <v>111</v>
      </c>
      <c r="B141" s="292">
        <v>3</v>
      </c>
      <c r="C141" s="292">
        <v>1</v>
      </c>
      <c r="D141" s="292">
        <v>1</v>
      </c>
      <c r="E141" s="292">
        <v>2</v>
      </c>
      <c r="F141" s="292">
        <v>1</v>
      </c>
      <c r="G141" s="292">
        <v>2</v>
      </c>
      <c r="H141" s="295" t="s">
        <v>126</v>
      </c>
      <c r="I141" s="297">
        <v>0</v>
      </c>
      <c r="J141" s="297">
        <v>0</v>
      </c>
      <c r="K141" s="292" t="s">
        <v>236</v>
      </c>
      <c r="L141" s="297">
        <v>0</v>
      </c>
    </row>
    <row r="142" spans="1:12" ht="12.75">
      <c r="A142" s="244">
        <v>112</v>
      </c>
      <c r="B142" s="292">
        <v>3</v>
      </c>
      <c r="C142" s="292">
        <v>1</v>
      </c>
      <c r="D142" s="292">
        <v>1</v>
      </c>
      <c r="E142" s="292">
        <v>2</v>
      </c>
      <c r="F142" s="292">
        <v>1</v>
      </c>
      <c r="G142" s="292">
        <v>3</v>
      </c>
      <c r="H142" s="295" t="s">
        <v>127</v>
      </c>
      <c r="I142" s="297">
        <v>0</v>
      </c>
      <c r="J142" s="297">
        <v>0</v>
      </c>
      <c r="K142" s="292" t="s">
        <v>236</v>
      </c>
      <c r="L142" s="297">
        <v>0</v>
      </c>
    </row>
    <row r="143" spans="1:12" ht="12.75">
      <c r="A143" s="244">
        <v>113</v>
      </c>
      <c r="B143" s="292">
        <v>3</v>
      </c>
      <c r="C143" s="292">
        <v>1</v>
      </c>
      <c r="D143" s="292">
        <v>1</v>
      </c>
      <c r="E143" s="292">
        <v>3</v>
      </c>
      <c r="F143" s="292"/>
      <c r="G143" s="292"/>
      <c r="H143" s="295" t="s">
        <v>282</v>
      </c>
      <c r="I143" s="296">
        <f>I144+I145</f>
        <v>0</v>
      </c>
      <c r="J143" s="296">
        <f>J144+J145</f>
        <v>0</v>
      </c>
      <c r="K143" s="292" t="s">
        <v>236</v>
      </c>
      <c r="L143" s="296">
        <f>L144+L145</f>
        <v>0</v>
      </c>
    </row>
    <row r="144" spans="1:12" ht="12.75">
      <c r="A144" s="244">
        <v>114</v>
      </c>
      <c r="B144" s="292">
        <v>3</v>
      </c>
      <c r="C144" s="292">
        <v>1</v>
      </c>
      <c r="D144" s="292">
        <v>1</v>
      </c>
      <c r="E144" s="292">
        <v>3</v>
      </c>
      <c r="F144" s="292">
        <v>1</v>
      </c>
      <c r="G144" s="292">
        <v>1</v>
      </c>
      <c r="H144" s="295" t="s">
        <v>129</v>
      </c>
      <c r="I144" s="297">
        <v>0</v>
      </c>
      <c r="J144" s="297">
        <v>0</v>
      </c>
      <c r="K144" s="292" t="s">
        <v>236</v>
      </c>
      <c r="L144" s="297">
        <v>0</v>
      </c>
    </row>
    <row r="145" spans="1:12" ht="12.75">
      <c r="A145" s="244">
        <v>115</v>
      </c>
      <c r="B145" s="292">
        <v>3</v>
      </c>
      <c r="C145" s="292">
        <v>1</v>
      </c>
      <c r="D145" s="292">
        <v>1</v>
      </c>
      <c r="E145" s="292">
        <v>3</v>
      </c>
      <c r="F145" s="292">
        <v>1</v>
      </c>
      <c r="G145" s="292">
        <v>2</v>
      </c>
      <c r="H145" s="295" t="s">
        <v>130</v>
      </c>
      <c r="I145" s="297">
        <v>0</v>
      </c>
      <c r="J145" s="297">
        <v>0</v>
      </c>
      <c r="K145" s="292" t="s">
        <v>236</v>
      </c>
      <c r="L145" s="297">
        <v>0</v>
      </c>
    </row>
    <row r="146" spans="1:12" ht="12.75">
      <c r="A146" s="244">
        <v>116</v>
      </c>
      <c r="B146" s="292">
        <v>3</v>
      </c>
      <c r="C146" s="292">
        <v>1</v>
      </c>
      <c r="D146" s="292">
        <v>1</v>
      </c>
      <c r="E146" s="292">
        <v>4</v>
      </c>
      <c r="F146" s="292"/>
      <c r="G146" s="292"/>
      <c r="H146" s="295" t="s">
        <v>283</v>
      </c>
      <c r="I146" s="297">
        <v>0</v>
      </c>
      <c r="J146" s="297">
        <v>0</v>
      </c>
      <c r="K146" s="292" t="s">
        <v>236</v>
      </c>
      <c r="L146" s="297">
        <v>0</v>
      </c>
    </row>
    <row r="147" spans="1:12" ht="22.5" customHeight="1">
      <c r="A147" s="244">
        <v>117</v>
      </c>
      <c r="B147" s="292">
        <v>3</v>
      </c>
      <c r="C147" s="292">
        <v>1</v>
      </c>
      <c r="D147" s="292">
        <v>1</v>
      </c>
      <c r="E147" s="292">
        <v>5</v>
      </c>
      <c r="F147" s="292"/>
      <c r="G147" s="292"/>
      <c r="H147" s="295" t="s">
        <v>135</v>
      </c>
      <c r="I147" s="297">
        <v>0</v>
      </c>
      <c r="J147" s="297">
        <v>0</v>
      </c>
      <c r="K147" s="292" t="s">
        <v>236</v>
      </c>
      <c r="L147" s="297">
        <v>0</v>
      </c>
    </row>
    <row r="148" spans="1:12" ht="22.5" customHeight="1">
      <c r="A148" s="244">
        <v>118</v>
      </c>
      <c r="B148" s="292">
        <v>3</v>
      </c>
      <c r="C148" s="292">
        <v>1</v>
      </c>
      <c r="D148" s="292">
        <v>2</v>
      </c>
      <c r="E148" s="292"/>
      <c r="F148" s="292"/>
      <c r="G148" s="292"/>
      <c r="H148" s="295" t="s">
        <v>284</v>
      </c>
      <c r="I148" s="296">
        <f>I149+I150+I151+I152+I153</f>
        <v>0</v>
      </c>
      <c r="J148" s="296">
        <f>J149+J150+J151+J152+J153</f>
        <v>0</v>
      </c>
      <c r="K148" s="292" t="s">
        <v>236</v>
      </c>
      <c r="L148" s="296">
        <f>L149+L150+L151+L152+L153</f>
        <v>0</v>
      </c>
    </row>
    <row r="149" spans="1:12" ht="22.5" customHeight="1">
      <c r="A149" s="244">
        <v>119</v>
      </c>
      <c r="B149" s="292">
        <v>3</v>
      </c>
      <c r="C149" s="292">
        <v>1</v>
      </c>
      <c r="D149" s="292">
        <v>2</v>
      </c>
      <c r="E149" s="292">
        <v>1</v>
      </c>
      <c r="F149" s="292">
        <v>1</v>
      </c>
      <c r="G149" s="292">
        <v>1</v>
      </c>
      <c r="H149" s="295" t="s">
        <v>138</v>
      </c>
      <c r="I149" s="297">
        <v>0</v>
      </c>
      <c r="J149" s="297">
        <v>0</v>
      </c>
      <c r="K149" s="292" t="s">
        <v>236</v>
      </c>
      <c r="L149" s="297">
        <v>0</v>
      </c>
    </row>
    <row r="150" spans="1:12" ht="33.75" customHeight="1">
      <c r="A150" s="244">
        <v>120</v>
      </c>
      <c r="B150" s="292">
        <v>3</v>
      </c>
      <c r="C150" s="292">
        <v>1</v>
      </c>
      <c r="D150" s="292">
        <v>2</v>
      </c>
      <c r="E150" s="292">
        <v>1</v>
      </c>
      <c r="F150" s="292">
        <v>1</v>
      </c>
      <c r="G150" s="292">
        <v>2</v>
      </c>
      <c r="H150" s="295" t="s">
        <v>139</v>
      </c>
      <c r="I150" s="297">
        <v>0</v>
      </c>
      <c r="J150" s="297">
        <v>0</v>
      </c>
      <c r="K150" s="292" t="s">
        <v>236</v>
      </c>
      <c r="L150" s="297">
        <v>0</v>
      </c>
    </row>
    <row r="151" spans="1:12" ht="12.75">
      <c r="A151" s="244">
        <v>121</v>
      </c>
      <c r="B151" s="292">
        <v>3</v>
      </c>
      <c r="C151" s="292">
        <v>1</v>
      </c>
      <c r="D151" s="292">
        <v>2</v>
      </c>
      <c r="E151" s="292">
        <v>1</v>
      </c>
      <c r="F151" s="292">
        <v>1</v>
      </c>
      <c r="G151" s="292">
        <v>3</v>
      </c>
      <c r="H151" s="295" t="s">
        <v>285</v>
      </c>
      <c r="I151" s="297">
        <v>0</v>
      </c>
      <c r="J151" s="297">
        <v>0</v>
      </c>
      <c r="K151" s="292" t="s">
        <v>236</v>
      </c>
      <c r="L151" s="297">
        <v>0</v>
      </c>
    </row>
    <row r="152" spans="1:12" ht="12.75">
      <c r="A152" s="244">
        <v>122</v>
      </c>
      <c r="B152" s="292">
        <v>3</v>
      </c>
      <c r="C152" s="292">
        <v>1</v>
      </c>
      <c r="D152" s="292">
        <v>2</v>
      </c>
      <c r="E152" s="292">
        <v>1</v>
      </c>
      <c r="F152" s="292">
        <v>1</v>
      </c>
      <c r="G152" s="292">
        <v>4</v>
      </c>
      <c r="H152" s="295" t="s">
        <v>141</v>
      </c>
      <c r="I152" s="297">
        <v>0</v>
      </c>
      <c r="J152" s="297">
        <v>0</v>
      </c>
      <c r="K152" s="292" t="s">
        <v>236</v>
      </c>
      <c r="L152" s="297">
        <v>0</v>
      </c>
    </row>
    <row r="153" spans="1:12" ht="12.75">
      <c r="A153" s="244">
        <v>123</v>
      </c>
      <c r="B153" s="292">
        <v>3</v>
      </c>
      <c r="C153" s="292">
        <v>1</v>
      </c>
      <c r="D153" s="292">
        <v>2</v>
      </c>
      <c r="E153" s="292">
        <v>1</v>
      </c>
      <c r="F153" s="292">
        <v>1</v>
      </c>
      <c r="G153" s="292">
        <v>5</v>
      </c>
      <c r="H153" s="295" t="s">
        <v>286</v>
      </c>
      <c r="I153" s="297">
        <v>0</v>
      </c>
      <c r="J153" s="297">
        <v>0</v>
      </c>
      <c r="K153" s="292" t="s">
        <v>236</v>
      </c>
      <c r="L153" s="297">
        <v>0</v>
      </c>
    </row>
    <row r="154" spans="1:12" ht="12.75">
      <c r="A154" s="244">
        <v>124</v>
      </c>
      <c r="B154" s="292">
        <v>3</v>
      </c>
      <c r="C154" s="292">
        <v>1</v>
      </c>
      <c r="D154" s="292">
        <v>3</v>
      </c>
      <c r="E154" s="292"/>
      <c r="F154" s="292"/>
      <c r="G154" s="292"/>
      <c r="H154" s="295" t="s">
        <v>143</v>
      </c>
      <c r="I154" s="297">
        <v>0</v>
      </c>
      <c r="J154" s="297">
        <v>0</v>
      </c>
      <c r="K154" s="292" t="s">
        <v>236</v>
      </c>
      <c r="L154" s="297">
        <v>0</v>
      </c>
    </row>
    <row r="155" spans="1:12" ht="33.75" customHeight="1">
      <c r="A155" s="244">
        <v>125</v>
      </c>
      <c r="B155" s="292">
        <v>3</v>
      </c>
      <c r="C155" s="292">
        <v>1</v>
      </c>
      <c r="D155" s="292">
        <v>4</v>
      </c>
      <c r="E155" s="292"/>
      <c r="F155" s="292"/>
      <c r="G155" s="292"/>
      <c r="H155" s="295" t="s">
        <v>287</v>
      </c>
      <c r="I155" s="297">
        <v>0</v>
      </c>
      <c r="J155" s="297">
        <v>0</v>
      </c>
      <c r="K155" s="292" t="s">
        <v>236</v>
      </c>
      <c r="L155" s="297">
        <v>0</v>
      </c>
    </row>
    <row r="156" spans="1:12" ht="22.5" customHeight="1">
      <c r="A156" s="244">
        <v>126</v>
      </c>
      <c r="B156" s="292">
        <v>3</v>
      </c>
      <c r="C156" s="292">
        <v>1</v>
      </c>
      <c r="D156" s="292">
        <v>5</v>
      </c>
      <c r="E156" s="292"/>
      <c r="F156" s="292"/>
      <c r="G156" s="292"/>
      <c r="H156" s="295" t="s">
        <v>152</v>
      </c>
      <c r="I156" s="297">
        <v>0</v>
      </c>
      <c r="J156" s="297">
        <v>0</v>
      </c>
      <c r="K156" s="292" t="s">
        <v>236</v>
      </c>
      <c r="L156" s="297">
        <v>0</v>
      </c>
    </row>
    <row r="157" spans="1:12" ht="21" customHeight="1">
      <c r="A157" s="244">
        <v>127</v>
      </c>
      <c r="B157" s="291">
        <v>3</v>
      </c>
      <c r="C157" s="291">
        <v>2</v>
      </c>
      <c r="D157" s="291"/>
      <c r="E157" s="291"/>
      <c r="F157" s="291"/>
      <c r="G157" s="291"/>
      <c r="H157" s="293" t="s">
        <v>288</v>
      </c>
      <c r="I157" s="300">
        <v>0</v>
      </c>
      <c r="J157" s="300">
        <v>0</v>
      </c>
      <c r="K157" s="292" t="s">
        <v>236</v>
      </c>
      <c r="L157" s="300">
        <v>0</v>
      </c>
    </row>
    <row r="158" spans="1:12" ht="31.5" customHeight="1">
      <c r="A158" s="244">
        <v>128</v>
      </c>
      <c r="B158" s="291">
        <v>3</v>
      </c>
      <c r="C158" s="291">
        <v>3</v>
      </c>
      <c r="D158" s="291"/>
      <c r="E158" s="291"/>
      <c r="F158" s="291"/>
      <c r="G158" s="291"/>
      <c r="H158" s="293" t="s">
        <v>289</v>
      </c>
      <c r="I158" s="300">
        <v>0</v>
      </c>
      <c r="J158" s="300">
        <v>0</v>
      </c>
      <c r="K158" s="292" t="s">
        <v>236</v>
      </c>
      <c r="L158" s="300">
        <v>0</v>
      </c>
    </row>
    <row r="159" spans="1:12" ht="12.75">
      <c r="A159" s="244">
        <v>129</v>
      </c>
      <c r="B159" s="292"/>
      <c r="C159" s="292"/>
      <c r="D159" s="292"/>
      <c r="E159" s="292"/>
      <c r="F159" s="292"/>
      <c r="G159" s="292"/>
      <c r="H159" s="293" t="s">
        <v>290</v>
      </c>
      <c r="I159" s="294">
        <f>I31+I134</f>
        <v>17174</v>
      </c>
      <c r="J159" s="294">
        <f>J31+J134</f>
        <v>36780.8</v>
      </c>
      <c r="K159" s="294">
        <f>K31</f>
        <v>0</v>
      </c>
      <c r="L159" s="294">
        <f>L31+L134</f>
        <v>0</v>
      </c>
    </row>
    <row r="160" spans="2:12" ht="12.75">
      <c r="B160" s="301"/>
      <c r="C160" s="301"/>
      <c r="D160" s="301"/>
      <c r="E160" s="301"/>
      <c r="F160" s="301"/>
      <c r="G160" s="301"/>
      <c r="H160" s="302"/>
      <c r="I160" s="301"/>
      <c r="J160" s="301"/>
      <c r="K160" s="301"/>
      <c r="L160" s="301"/>
    </row>
    <row r="161" spans="2:12" ht="12.75">
      <c r="B161" s="301"/>
      <c r="C161" s="301"/>
      <c r="D161" s="301"/>
      <c r="E161" s="301"/>
      <c r="F161" s="301"/>
      <c r="G161" s="301"/>
      <c r="H161" s="302"/>
      <c r="I161" s="301"/>
      <c r="J161" s="301"/>
      <c r="K161" s="301"/>
      <c r="L161" s="301"/>
    </row>
    <row r="162" spans="2:12" ht="12.75">
      <c r="B162" s="250"/>
      <c r="C162" s="250"/>
      <c r="D162" s="250"/>
      <c r="E162" s="250"/>
      <c r="F162" s="250"/>
      <c r="G162" s="250"/>
      <c r="H162" s="247"/>
      <c r="I162" s="250"/>
      <c r="J162" s="250"/>
      <c r="K162" s="250"/>
      <c r="L162" s="250"/>
    </row>
    <row r="163" spans="2:12" ht="12.75">
      <c r="B163" s="266" t="s">
        <v>31</v>
      </c>
      <c r="C163" s="270"/>
      <c r="D163" s="270"/>
      <c r="E163" s="270"/>
      <c r="F163" s="270"/>
      <c r="G163" s="267"/>
      <c r="H163" s="274" t="s">
        <v>32</v>
      </c>
      <c r="I163" s="283" t="s">
        <v>291</v>
      </c>
      <c r="J163" s="277"/>
      <c r="K163" s="303"/>
      <c r="L163" s="303"/>
    </row>
    <row r="164" spans="2:12" ht="12.75">
      <c r="B164" s="272"/>
      <c r="C164" s="265"/>
      <c r="D164" s="265"/>
      <c r="E164" s="265"/>
      <c r="F164" s="265"/>
      <c r="G164" s="273"/>
      <c r="H164" s="276"/>
      <c r="I164" s="283" t="s">
        <v>227</v>
      </c>
      <c r="J164" s="277"/>
      <c r="K164" s="250"/>
      <c r="L164" s="250"/>
    </row>
    <row r="165" spans="2:12" ht="45" customHeight="1">
      <c r="B165" s="268"/>
      <c r="C165" s="271"/>
      <c r="D165" s="271"/>
      <c r="E165" s="271"/>
      <c r="F165" s="271"/>
      <c r="G165" s="269"/>
      <c r="H165" s="275"/>
      <c r="I165" s="264" t="s">
        <v>228</v>
      </c>
      <c r="J165" s="264" t="s">
        <v>229</v>
      </c>
      <c r="K165" s="250"/>
      <c r="L165" s="250"/>
    </row>
    <row r="166" spans="1:12" ht="12.75">
      <c r="A166" s="244">
        <v>130</v>
      </c>
      <c r="B166" s="304">
        <v>2</v>
      </c>
      <c r="C166" s="305"/>
      <c r="D166" s="305"/>
      <c r="E166" s="305"/>
      <c r="F166" s="305"/>
      <c r="G166" s="305"/>
      <c r="H166" s="305" t="s">
        <v>39</v>
      </c>
      <c r="I166" s="306">
        <v>0</v>
      </c>
      <c r="J166" s="306">
        <v>2428.46</v>
      </c>
      <c r="K166" s="250"/>
      <c r="L166" s="250"/>
    </row>
    <row r="167" spans="1:12" ht="63" customHeight="1">
      <c r="A167" s="244">
        <v>131</v>
      </c>
      <c r="B167" s="307">
        <v>3</v>
      </c>
      <c r="C167" s="308"/>
      <c r="D167" s="308"/>
      <c r="E167" s="308"/>
      <c r="F167" s="308"/>
      <c r="G167" s="308"/>
      <c r="H167" s="293" t="s">
        <v>120</v>
      </c>
      <c r="I167" s="300">
        <v>0</v>
      </c>
      <c r="J167" s="300">
        <v>0</v>
      </c>
      <c r="K167" s="250"/>
      <c r="L167" s="250"/>
    </row>
    <row r="168" spans="1:12" ht="12.75">
      <c r="A168" s="244">
        <v>132</v>
      </c>
      <c r="B168" s="308"/>
      <c r="C168" s="308"/>
      <c r="D168" s="308"/>
      <c r="E168" s="308"/>
      <c r="F168" s="308"/>
      <c r="G168" s="308"/>
      <c r="H168" s="309" t="s">
        <v>290</v>
      </c>
      <c r="I168" s="294">
        <f>I166+I167</f>
        <v>0</v>
      </c>
      <c r="J168" s="294">
        <f>J166+J167</f>
        <v>2428.46</v>
      </c>
      <c r="K168" s="250"/>
      <c r="L168" s="250"/>
    </row>
    <row r="170" spans="2:13" ht="12.75">
      <c r="B170" s="310" t="s">
        <v>182</v>
      </c>
      <c r="C170" s="310"/>
      <c r="D170" s="310"/>
      <c r="E170" s="310"/>
      <c r="F170" s="310"/>
      <c r="G170" s="310"/>
      <c r="H170" s="310"/>
      <c r="I170" s="310"/>
      <c r="J170" s="310"/>
      <c r="K170" s="310" t="s">
        <v>183</v>
      </c>
      <c r="L170" s="310"/>
      <c r="M170" s="310"/>
    </row>
    <row r="171" spans="2:14" ht="12.75">
      <c r="B171" s="311" t="s">
        <v>292</v>
      </c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</row>
    <row r="173" spans="2:13" ht="12.75">
      <c r="B173" s="310" t="s">
        <v>187</v>
      </c>
      <c r="C173" s="310"/>
      <c r="D173" s="310"/>
      <c r="E173" s="310"/>
      <c r="F173" s="310"/>
      <c r="G173" s="310"/>
      <c r="H173" s="310"/>
      <c r="I173" s="310"/>
      <c r="J173" s="310"/>
      <c r="K173" s="310" t="s">
        <v>188</v>
      </c>
      <c r="L173" s="310"/>
      <c r="M173" s="310"/>
    </row>
    <row r="174" spans="2:14" ht="12.75">
      <c r="B174" s="311" t="s">
        <v>293</v>
      </c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N41" sqref="N41"/>
    </sheetView>
  </sheetViews>
  <sheetFormatPr defaultColWidth="9.140625" defaultRowHeight="12.75"/>
  <cols>
    <col min="1" max="1" width="5.00390625" style="244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:14" ht="12.75">
      <c r="A1" s="245"/>
      <c r="J1" s="246" t="s">
        <v>209</v>
      </c>
      <c r="K1" s="246"/>
      <c r="L1" s="246"/>
      <c r="M1" s="246"/>
      <c r="N1" s="246"/>
    </row>
    <row r="2" spans="1:14" ht="12.75">
      <c r="A2" s="245"/>
      <c r="J2" s="246" t="s">
        <v>210</v>
      </c>
      <c r="K2" s="246"/>
      <c r="L2" s="246"/>
      <c r="M2" s="246"/>
      <c r="N2" s="246"/>
    </row>
    <row r="3" spans="1:14" ht="12.75">
      <c r="A3" s="245"/>
      <c r="J3" s="248" t="s">
        <v>211</v>
      </c>
      <c r="K3" s="248"/>
      <c r="L3" s="248"/>
      <c r="M3" s="248"/>
      <c r="N3" s="248"/>
    </row>
    <row r="4" spans="1:14" ht="12.75">
      <c r="A4" s="245"/>
      <c r="J4" s="248" t="s">
        <v>212</v>
      </c>
      <c r="K4" s="248"/>
      <c r="L4" s="248"/>
      <c r="M4" s="248"/>
      <c r="N4" s="248"/>
    </row>
    <row r="5" spans="1:14" ht="12.75">
      <c r="A5" s="245"/>
      <c r="J5" s="248" t="s">
        <v>213</v>
      </c>
      <c r="K5" s="248"/>
      <c r="L5" s="248"/>
      <c r="M5" s="248"/>
      <c r="N5" s="248"/>
    </row>
    <row r="6" spans="1:14" ht="12.75">
      <c r="A6" s="245"/>
      <c r="J6" s="249"/>
      <c r="K6" s="249"/>
      <c r="L6" s="249"/>
      <c r="M6" s="249"/>
      <c r="N6" s="249"/>
    </row>
    <row r="7" spans="1:12" ht="14.25" customHeight="1">
      <c r="A7" s="245"/>
      <c r="B7" s="250"/>
      <c r="C7" s="250"/>
      <c r="D7" s="250"/>
      <c r="E7" s="250"/>
      <c r="F7" s="250"/>
      <c r="G7" s="250"/>
      <c r="H7" s="250"/>
      <c r="I7" s="249"/>
      <c r="J7" s="249"/>
      <c r="K7" s="249"/>
      <c r="L7" s="249"/>
    </row>
    <row r="8" spans="1:13" ht="12.75">
      <c r="A8" s="245"/>
      <c r="B8" s="250"/>
      <c r="C8" s="250"/>
      <c r="D8" s="251" t="s">
        <v>214</v>
      </c>
      <c r="E8" s="251"/>
      <c r="F8" s="251"/>
      <c r="G8" s="251"/>
      <c r="H8" s="251"/>
      <c r="I8" s="251"/>
      <c r="J8" s="251"/>
      <c r="K8" s="251"/>
      <c r="L8" s="251"/>
      <c r="M8" s="251"/>
    </row>
    <row r="9" spans="1:13" ht="12.75">
      <c r="A9" s="245"/>
      <c r="B9" s="250"/>
      <c r="C9" s="250"/>
      <c r="D9" s="252" t="s">
        <v>3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1:12" ht="12.75">
      <c r="A10" s="245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ht="12.75">
      <c r="A11" s="245"/>
      <c r="B11" s="250"/>
      <c r="C11" s="250"/>
      <c r="D11" s="250"/>
      <c r="E11" s="250"/>
      <c r="F11" s="253" t="s">
        <v>215</v>
      </c>
      <c r="G11" s="253"/>
      <c r="H11" s="253"/>
      <c r="I11" s="253"/>
      <c r="J11" s="253"/>
      <c r="K11" s="253"/>
      <c r="L11" s="250"/>
    </row>
    <row r="12" spans="1:12" ht="12.75">
      <c r="A12" s="245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1:12" ht="12.75">
      <c r="A13" s="245"/>
      <c r="B13" s="250"/>
      <c r="C13" s="250"/>
      <c r="D13" s="250"/>
      <c r="E13" s="250"/>
      <c r="F13" s="250"/>
      <c r="G13" s="250"/>
      <c r="H13" s="254" t="s">
        <v>216</v>
      </c>
      <c r="I13" s="254"/>
      <c r="J13" s="254"/>
      <c r="K13" s="254"/>
      <c r="L13" s="250"/>
    </row>
    <row r="14" spans="1:12" ht="12.75">
      <c r="A14" s="245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1:12" ht="12.75">
      <c r="A15" s="245"/>
      <c r="B15" s="250"/>
      <c r="C15" s="250"/>
      <c r="D15" s="250"/>
      <c r="E15" s="250"/>
      <c r="F15" s="250"/>
      <c r="G15" s="250"/>
      <c r="H15" s="255"/>
      <c r="I15" s="255"/>
      <c r="J15" s="255"/>
      <c r="K15" s="255"/>
      <c r="L15" s="250"/>
    </row>
    <row r="16" spans="1:12" ht="12.75">
      <c r="A16" s="245"/>
      <c r="B16" s="250"/>
      <c r="C16" s="250"/>
      <c r="D16" s="250"/>
      <c r="E16" s="250"/>
      <c r="F16" s="250"/>
      <c r="G16" s="250"/>
      <c r="H16" s="256" t="s">
        <v>218</v>
      </c>
      <c r="I16" s="256"/>
      <c r="J16" s="256"/>
      <c r="K16" s="256"/>
      <c r="L16" s="250"/>
    </row>
    <row r="17" spans="2:12" ht="12.7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2:12" ht="12.75">
      <c r="B18" s="250"/>
      <c r="C18" s="250"/>
      <c r="D18" s="250"/>
      <c r="E18" s="250"/>
      <c r="F18" s="250"/>
      <c r="G18" s="250"/>
      <c r="H18" s="257" t="s">
        <v>219</v>
      </c>
      <c r="I18" s="257"/>
      <c r="J18" s="257"/>
      <c r="K18" s="250"/>
      <c r="L18" s="250"/>
    </row>
    <row r="19" spans="2:14" ht="12.75">
      <c r="B19" s="250"/>
      <c r="C19" s="250"/>
      <c r="D19" s="250"/>
      <c r="E19" s="250"/>
      <c r="F19" s="250"/>
      <c r="G19" s="250"/>
      <c r="H19" s="257" t="s">
        <v>220</v>
      </c>
      <c r="I19" s="257"/>
      <c r="J19" s="257"/>
      <c r="K19" s="250"/>
      <c r="L19" s="250"/>
      <c r="M19" s="250"/>
      <c r="N19" s="250"/>
    </row>
    <row r="20" spans="2:12" ht="12.75">
      <c r="B20" s="250"/>
      <c r="C20" s="250"/>
      <c r="D20" s="250"/>
      <c r="E20" s="250"/>
      <c r="F20" s="250"/>
      <c r="G20" s="250"/>
      <c r="H20" s="250" t="s">
        <v>221</v>
      </c>
      <c r="I20" s="250"/>
      <c r="J20" s="250"/>
      <c r="K20" s="250"/>
      <c r="L20" s="250" t="s">
        <v>14</v>
      </c>
    </row>
    <row r="21" spans="2:12" ht="12.75">
      <c r="B21" s="250"/>
      <c r="C21" s="250"/>
      <c r="D21" s="250"/>
      <c r="E21" s="250"/>
      <c r="F21" s="250"/>
      <c r="G21" s="250"/>
      <c r="H21" s="250"/>
      <c r="I21" s="258" t="s">
        <v>222</v>
      </c>
      <c r="J21" s="258"/>
      <c r="K21" s="258"/>
      <c r="L21" s="259"/>
    </row>
    <row r="22" spans="2:12" ht="12.75">
      <c r="B22" s="250"/>
      <c r="C22" s="250"/>
      <c r="D22" s="250"/>
      <c r="E22" s="250"/>
      <c r="F22" s="250"/>
      <c r="G22" s="250"/>
      <c r="H22" s="250"/>
      <c r="I22" s="260" t="s">
        <v>16</v>
      </c>
      <c r="J22" s="260"/>
      <c r="K22" s="260"/>
      <c r="L22" s="261"/>
    </row>
    <row r="23" spans="2:12" ht="12.75">
      <c r="B23" s="250"/>
      <c r="C23" s="250"/>
      <c r="D23" s="250"/>
      <c r="E23" s="250"/>
      <c r="F23" s="250"/>
      <c r="G23" s="250"/>
      <c r="H23" s="250"/>
      <c r="I23" s="262" t="s">
        <v>18</v>
      </c>
      <c r="J23" s="262"/>
      <c r="K23" s="262"/>
      <c r="L23" s="259" t="s">
        <v>223</v>
      </c>
    </row>
    <row r="24" spans="2:12" ht="12.75">
      <c r="B24" s="263" t="s">
        <v>294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 t="s">
        <v>225</v>
      </c>
    </row>
    <row r="25" spans="2:12" ht="12.75">
      <c r="B25" s="266" t="s">
        <v>31</v>
      </c>
      <c r="C25" s="270"/>
      <c r="D25" s="270"/>
      <c r="E25" s="270"/>
      <c r="F25" s="270"/>
      <c r="G25" s="267"/>
      <c r="H25" s="274" t="s">
        <v>32</v>
      </c>
      <c r="I25" s="278" t="s">
        <v>226</v>
      </c>
      <c r="J25" s="278"/>
      <c r="K25" s="278"/>
      <c r="L25" s="277"/>
    </row>
    <row r="26" spans="2:12" ht="12.75">
      <c r="B26" s="272"/>
      <c r="C26" s="265"/>
      <c r="D26" s="265"/>
      <c r="E26" s="265"/>
      <c r="F26" s="265"/>
      <c r="G26" s="273"/>
      <c r="H26" s="276"/>
      <c r="I26" s="280" t="s">
        <v>227</v>
      </c>
      <c r="J26" s="282"/>
      <c r="K26" s="282"/>
      <c r="L26" s="281"/>
    </row>
    <row r="27" spans="2:12" ht="22.5" customHeight="1">
      <c r="B27" s="272"/>
      <c r="C27" s="265"/>
      <c r="D27" s="265"/>
      <c r="E27" s="265"/>
      <c r="F27" s="265"/>
      <c r="G27" s="273"/>
      <c r="H27" s="276"/>
      <c r="I27" s="274" t="s">
        <v>228</v>
      </c>
      <c r="J27" s="283" t="s">
        <v>229</v>
      </c>
      <c r="K27" s="278"/>
      <c r="L27" s="277"/>
    </row>
    <row r="28" spans="2:12" ht="26.25" customHeight="1">
      <c r="B28" s="272"/>
      <c r="C28" s="265"/>
      <c r="D28" s="265"/>
      <c r="E28" s="265"/>
      <c r="F28" s="265"/>
      <c r="G28" s="273"/>
      <c r="H28" s="276"/>
      <c r="I28" s="276"/>
      <c r="J28" s="274" t="s">
        <v>230</v>
      </c>
      <c r="K28" s="283" t="s">
        <v>231</v>
      </c>
      <c r="L28" s="277"/>
    </row>
    <row r="29" spans="2:12" ht="12.75">
      <c r="B29" s="268"/>
      <c r="C29" s="271"/>
      <c r="D29" s="271"/>
      <c r="E29" s="271"/>
      <c r="F29" s="271"/>
      <c r="G29" s="269"/>
      <c r="H29" s="275"/>
      <c r="I29" s="275"/>
      <c r="J29" s="275"/>
      <c r="K29" s="279" t="s">
        <v>232</v>
      </c>
      <c r="L29" s="279" t="s">
        <v>233</v>
      </c>
    </row>
    <row r="30" spans="2:12" ht="10.5" customHeight="1">
      <c r="B30" s="280">
        <v>1</v>
      </c>
      <c r="C30" s="282"/>
      <c r="D30" s="282"/>
      <c r="E30" s="282"/>
      <c r="F30" s="282"/>
      <c r="G30" s="281"/>
      <c r="H30" s="284">
        <v>2</v>
      </c>
      <c r="I30" s="279">
        <v>3</v>
      </c>
      <c r="J30" s="279">
        <v>4</v>
      </c>
      <c r="K30" s="279">
        <v>5</v>
      </c>
      <c r="L30" s="285">
        <v>6</v>
      </c>
    </row>
    <row r="31" spans="1:12" ht="12.75">
      <c r="A31" s="244">
        <v>1</v>
      </c>
      <c r="B31" s="286">
        <v>2</v>
      </c>
      <c r="C31" s="287"/>
      <c r="D31" s="287"/>
      <c r="E31" s="287"/>
      <c r="F31" s="287"/>
      <c r="G31" s="287"/>
      <c r="H31" s="288" t="s">
        <v>234</v>
      </c>
      <c r="I31" s="289">
        <f>I32+I39+I59+I75+I80+I90+I103+I113+I120</f>
        <v>4495</v>
      </c>
      <c r="J31" s="289">
        <f>J32+J39+J59+J75+J80+J90+J103+J113+J120</f>
        <v>44508.6</v>
      </c>
      <c r="K31" s="290">
        <f>K32+K39</f>
        <v>0</v>
      </c>
      <c r="L31" s="289">
        <f>L32+L39+L59+L75+L80+L90+L103+L113+L120</f>
        <v>0</v>
      </c>
    </row>
    <row r="32" spans="1:12" ht="21" customHeight="1">
      <c r="A32" s="244">
        <v>2</v>
      </c>
      <c r="B32" s="291">
        <v>2</v>
      </c>
      <c r="C32" s="291">
        <v>1</v>
      </c>
      <c r="D32" s="292"/>
      <c r="E32" s="292"/>
      <c r="F32" s="292"/>
      <c r="G32" s="292"/>
      <c r="H32" s="293" t="s">
        <v>235</v>
      </c>
      <c r="I32" s="294">
        <f>I34+I36+I38</f>
        <v>4495</v>
      </c>
      <c r="J32" s="294">
        <f>J34+J36+J38</f>
        <v>44508.6</v>
      </c>
      <c r="K32" s="294">
        <f>K34+K36</f>
        <v>0</v>
      </c>
      <c r="L32" s="294">
        <f>L37</f>
        <v>0</v>
      </c>
    </row>
    <row r="33" spans="1:12" ht="12.75">
      <c r="A33" s="244">
        <v>3</v>
      </c>
      <c r="B33" s="292">
        <v>2</v>
      </c>
      <c r="C33" s="292">
        <v>1</v>
      </c>
      <c r="D33" s="292">
        <v>1</v>
      </c>
      <c r="E33" s="292"/>
      <c r="F33" s="292"/>
      <c r="G33" s="292"/>
      <c r="H33" s="295" t="s">
        <v>41</v>
      </c>
      <c r="I33" s="296">
        <f>I34+I36</f>
        <v>0</v>
      </c>
      <c r="J33" s="296">
        <f>J34+J36</f>
        <v>32479.28</v>
      </c>
      <c r="K33" s="296">
        <f>K34+K36</f>
        <v>0</v>
      </c>
      <c r="L33" s="292" t="s">
        <v>236</v>
      </c>
    </row>
    <row r="34" spans="1:12" ht="12.75">
      <c r="A34" s="244">
        <v>4</v>
      </c>
      <c r="B34" s="292">
        <v>2</v>
      </c>
      <c r="C34" s="292">
        <v>1</v>
      </c>
      <c r="D34" s="292">
        <v>1</v>
      </c>
      <c r="E34" s="292">
        <v>1</v>
      </c>
      <c r="F34" s="292">
        <v>1</v>
      </c>
      <c r="G34" s="292">
        <v>1</v>
      </c>
      <c r="H34" s="295" t="s">
        <v>237</v>
      </c>
      <c r="I34" s="297">
        <v>0</v>
      </c>
      <c r="J34" s="297">
        <v>32479.28</v>
      </c>
      <c r="K34" s="297">
        <v>0</v>
      </c>
      <c r="L34" s="292" t="s">
        <v>236</v>
      </c>
    </row>
    <row r="35" spans="1:12" ht="22.5" customHeight="1">
      <c r="A35" s="244">
        <v>5</v>
      </c>
      <c r="B35" s="292"/>
      <c r="C35" s="292"/>
      <c r="D35" s="292"/>
      <c r="E35" s="292"/>
      <c r="F35" s="292"/>
      <c r="G35" s="292"/>
      <c r="H35" s="295" t="s">
        <v>238</v>
      </c>
      <c r="I35" s="297">
        <v>0</v>
      </c>
      <c r="J35" s="297">
        <v>5310.64</v>
      </c>
      <c r="K35" s="297">
        <v>0</v>
      </c>
      <c r="L35" s="292" t="s">
        <v>236</v>
      </c>
    </row>
    <row r="36" spans="1:12" ht="12.75">
      <c r="A36" s="244">
        <v>6</v>
      </c>
      <c r="B36" s="292">
        <v>2</v>
      </c>
      <c r="C36" s="292">
        <v>1</v>
      </c>
      <c r="D36" s="292">
        <v>1</v>
      </c>
      <c r="E36" s="292">
        <v>1</v>
      </c>
      <c r="F36" s="292">
        <v>1</v>
      </c>
      <c r="G36" s="292">
        <v>2</v>
      </c>
      <c r="H36" s="295" t="s">
        <v>44</v>
      </c>
      <c r="I36" s="297">
        <v>0</v>
      </c>
      <c r="J36" s="297">
        <v>0</v>
      </c>
      <c r="K36" s="297">
        <v>0</v>
      </c>
      <c r="L36" s="292" t="s">
        <v>236</v>
      </c>
    </row>
    <row r="37" spans="1:12" ht="12.75">
      <c r="A37" s="244">
        <v>7</v>
      </c>
      <c r="B37" s="292">
        <v>2</v>
      </c>
      <c r="C37" s="292">
        <v>1</v>
      </c>
      <c r="D37" s="292">
        <v>2</v>
      </c>
      <c r="E37" s="292"/>
      <c r="F37" s="292"/>
      <c r="G37" s="292"/>
      <c r="H37" s="295" t="s">
        <v>239</v>
      </c>
      <c r="I37" s="296">
        <f>I38</f>
        <v>4495</v>
      </c>
      <c r="J37" s="296">
        <f>J38</f>
        <v>12029.32</v>
      </c>
      <c r="K37" s="292" t="s">
        <v>236</v>
      </c>
      <c r="L37" s="296">
        <f>L38</f>
        <v>0</v>
      </c>
    </row>
    <row r="38" spans="1:12" ht="12.75">
      <c r="A38" s="244">
        <v>8</v>
      </c>
      <c r="B38" s="292">
        <v>2</v>
      </c>
      <c r="C38" s="292">
        <v>1</v>
      </c>
      <c r="D38" s="292">
        <v>2</v>
      </c>
      <c r="E38" s="292">
        <v>1</v>
      </c>
      <c r="F38" s="292">
        <v>1</v>
      </c>
      <c r="G38" s="292">
        <v>1</v>
      </c>
      <c r="H38" s="295" t="s">
        <v>239</v>
      </c>
      <c r="I38" s="297">
        <v>4495</v>
      </c>
      <c r="J38" s="297">
        <v>12029.32</v>
      </c>
      <c r="K38" s="292" t="s">
        <v>236</v>
      </c>
      <c r="L38" s="297">
        <v>0</v>
      </c>
    </row>
    <row r="39" spans="1:12" ht="21" customHeight="1">
      <c r="A39" s="244">
        <v>9</v>
      </c>
      <c r="B39" s="291">
        <v>2</v>
      </c>
      <c r="C39" s="291">
        <v>2</v>
      </c>
      <c r="D39" s="292"/>
      <c r="E39" s="292"/>
      <c r="F39" s="292"/>
      <c r="G39" s="292"/>
      <c r="H39" s="293" t="s">
        <v>46</v>
      </c>
      <c r="I39" s="294">
        <f>I40</f>
        <v>0</v>
      </c>
      <c r="J39" s="294">
        <f>J40</f>
        <v>0</v>
      </c>
      <c r="K39" s="294">
        <f>K40</f>
        <v>0</v>
      </c>
      <c r="L39" s="294">
        <f>L40</f>
        <v>0</v>
      </c>
    </row>
    <row r="40" spans="1:12" ht="12.75">
      <c r="A40" s="244">
        <v>10</v>
      </c>
      <c r="B40" s="292">
        <v>2</v>
      </c>
      <c r="C40" s="292">
        <v>2</v>
      </c>
      <c r="D40" s="292">
        <v>1</v>
      </c>
      <c r="E40" s="292"/>
      <c r="F40" s="292"/>
      <c r="G40" s="292"/>
      <c r="H40" s="295" t="s">
        <v>46</v>
      </c>
      <c r="I40" s="296">
        <f>I41+I42+I43+I44+I45+I46+I47+I48+I49+I50+I51+I52+I53+I54+I55+I56+I57+I58</f>
        <v>0</v>
      </c>
      <c r="J40" s="296">
        <f>J41+J42+J43+J44+J45+J46+J47+J48+J49+J50+J51+J52+J53+J54+J55+J56+J57+J58</f>
        <v>0</v>
      </c>
      <c r="K40" s="296">
        <f>K49</f>
        <v>0</v>
      </c>
      <c r="L40" s="296">
        <f>L41+L42+L43+L44+L45+L46+L47+L48+L50+L51+L52+L53+L54+L55+L56+L57+L58</f>
        <v>0</v>
      </c>
    </row>
    <row r="41" spans="1:12" ht="12.75">
      <c r="A41" s="244">
        <v>11</v>
      </c>
      <c r="B41" s="292">
        <v>2</v>
      </c>
      <c r="C41" s="292">
        <v>2</v>
      </c>
      <c r="D41" s="292">
        <v>1</v>
      </c>
      <c r="E41" s="292">
        <v>1</v>
      </c>
      <c r="F41" s="292">
        <v>1</v>
      </c>
      <c r="G41" s="292">
        <v>1</v>
      </c>
      <c r="H41" s="295" t="s">
        <v>240</v>
      </c>
      <c r="I41" s="297">
        <v>0</v>
      </c>
      <c r="J41" s="297">
        <v>0</v>
      </c>
      <c r="K41" s="292" t="s">
        <v>236</v>
      </c>
      <c r="L41" s="297">
        <v>0</v>
      </c>
    </row>
    <row r="42" spans="1:12" ht="22.5" customHeight="1">
      <c r="A42" s="244">
        <v>12</v>
      </c>
      <c r="B42" s="292">
        <v>2</v>
      </c>
      <c r="C42" s="292">
        <v>2</v>
      </c>
      <c r="D42" s="292">
        <v>1</v>
      </c>
      <c r="E42" s="292">
        <v>1</v>
      </c>
      <c r="F42" s="292">
        <v>1</v>
      </c>
      <c r="G42" s="292">
        <v>2</v>
      </c>
      <c r="H42" s="295" t="s">
        <v>241</v>
      </c>
      <c r="I42" s="297">
        <v>0</v>
      </c>
      <c r="J42" s="297">
        <v>0</v>
      </c>
      <c r="K42" s="292" t="s">
        <v>236</v>
      </c>
      <c r="L42" s="297">
        <v>0</v>
      </c>
    </row>
    <row r="43" spans="1:12" ht="12.75">
      <c r="A43" s="244">
        <v>13</v>
      </c>
      <c r="B43" s="292">
        <v>2</v>
      </c>
      <c r="C43" s="292">
        <v>2</v>
      </c>
      <c r="D43" s="292">
        <v>1</v>
      </c>
      <c r="E43" s="292">
        <v>1</v>
      </c>
      <c r="F43" s="292">
        <v>1</v>
      </c>
      <c r="G43" s="292">
        <v>5</v>
      </c>
      <c r="H43" s="295" t="s">
        <v>49</v>
      </c>
      <c r="I43" s="297">
        <v>0</v>
      </c>
      <c r="J43" s="297">
        <v>0</v>
      </c>
      <c r="K43" s="292" t="s">
        <v>236</v>
      </c>
      <c r="L43" s="297">
        <v>0</v>
      </c>
    </row>
    <row r="44" spans="1:12" ht="12.75">
      <c r="A44" s="244">
        <v>14</v>
      </c>
      <c r="B44" s="292">
        <v>2</v>
      </c>
      <c r="C44" s="292">
        <v>2</v>
      </c>
      <c r="D44" s="292">
        <v>1</v>
      </c>
      <c r="E44" s="292">
        <v>1</v>
      </c>
      <c r="F44" s="292">
        <v>1</v>
      </c>
      <c r="G44" s="292">
        <v>6</v>
      </c>
      <c r="H44" s="295" t="s">
        <v>50</v>
      </c>
      <c r="I44" s="297">
        <v>0</v>
      </c>
      <c r="J44" s="297">
        <v>0</v>
      </c>
      <c r="K44" s="292" t="s">
        <v>236</v>
      </c>
      <c r="L44" s="297">
        <v>0</v>
      </c>
    </row>
    <row r="45" spans="1:12" ht="12.75">
      <c r="A45" s="244">
        <v>15</v>
      </c>
      <c r="B45" s="292">
        <v>2</v>
      </c>
      <c r="C45" s="292">
        <v>2</v>
      </c>
      <c r="D45" s="292">
        <v>1</v>
      </c>
      <c r="E45" s="292">
        <v>1</v>
      </c>
      <c r="F45" s="292">
        <v>1</v>
      </c>
      <c r="G45" s="292">
        <v>7</v>
      </c>
      <c r="H45" s="295" t="s">
        <v>242</v>
      </c>
      <c r="I45" s="297">
        <v>0</v>
      </c>
      <c r="J45" s="297">
        <v>0</v>
      </c>
      <c r="K45" s="292" t="s">
        <v>236</v>
      </c>
      <c r="L45" s="297">
        <v>0</v>
      </c>
    </row>
    <row r="46" spans="1:12" ht="12.75">
      <c r="A46" s="244">
        <v>16</v>
      </c>
      <c r="B46" s="292">
        <v>2</v>
      </c>
      <c r="C46" s="292">
        <v>2</v>
      </c>
      <c r="D46" s="292">
        <v>1</v>
      </c>
      <c r="E46" s="292">
        <v>1</v>
      </c>
      <c r="F46" s="292">
        <v>1</v>
      </c>
      <c r="G46" s="292">
        <v>8</v>
      </c>
      <c r="H46" s="295" t="s">
        <v>243</v>
      </c>
      <c r="I46" s="297">
        <v>0</v>
      </c>
      <c r="J46" s="297">
        <v>0</v>
      </c>
      <c r="K46" s="292" t="s">
        <v>236</v>
      </c>
      <c r="L46" s="297">
        <v>0</v>
      </c>
    </row>
    <row r="47" spans="1:12" ht="12.75">
      <c r="A47" s="244">
        <v>17</v>
      </c>
      <c r="B47" s="292">
        <v>2</v>
      </c>
      <c r="C47" s="292">
        <v>2</v>
      </c>
      <c r="D47" s="292">
        <v>1</v>
      </c>
      <c r="E47" s="292">
        <v>1</v>
      </c>
      <c r="F47" s="292">
        <v>1</v>
      </c>
      <c r="G47" s="292">
        <v>9</v>
      </c>
      <c r="H47" s="295" t="s">
        <v>53</v>
      </c>
      <c r="I47" s="297">
        <v>0</v>
      </c>
      <c r="J47" s="297">
        <v>0</v>
      </c>
      <c r="K47" s="292" t="s">
        <v>236</v>
      </c>
      <c r="L47" s="297">
        <v>0</v>
      </c>
    </row>
    <row r="48" spans="1:12" ht="12.75">
      <c r="A48" s="244">
        <v>18</v>
      </c>
      <c r="B48" s="292">
        <v>2</v>
      </c>
      <c r="C48" s="292">
        <v>2</v>
      </c>
      <c r="D48" s="292">
        <v>1</v>
      </c>
      <c r="E48" s="292">
        <v>1</v>
      </c>
      <c r="F48" s="292">
        <v>1</v>
      </c>
      <c r="G48" s="292">
        <v>10</v>
      </c>
      <c r="H48" s="295" t="s">
        <v>54</v>
      </c>
      <c r="I48" s="297">
        <v>0</v>
      </c>
      <c r="J48" s="297">
        <v>0</v>
      </c>
      <c r="K48" s="292" t="s">
        <v>236</v>
      </c>
      <c r="L48" s="297">
        <v>0</v>
      </c>
    </row>
    <row r="49" spans="1:12" ht="33.75" customHeight="1">
      <c r="A49" s="244">
        <v>19</v>
      </c>
      <c r="B49" s="292">
        <v>2</v>
      </c>
      <c r="C49" s="292">
        <v>2</v>
      </c>
      <c r="D49" s="292">
        <v>1</v>
      </c>
      <c r="E49" s="292">
        <v>1</v>
      </c>
      <c r="F49" s="292">
        <v>1</v>
      </c>
      <c r="G49" s="292">
        <v>11</v>
      </c>
      <c r="H49" s="295" t="s">
        <v>55</v>
      </c>
      <c r="I49" s="297">
        <v>0</v>
      </c>
      <c r="J49" s="297">
        <v>0</v>
      </c>
      <c r="K49" s="297">
        <v>0</v>
      </c>
      <c r="L49" s="292" t="s">
        <v>236</v>
      </c>
    </row>
    <row r="50" spans="1:12" ht="22.5" customHeight="1">
      <c r="A50" s="244">
        <v>20</v>
      </c>
      <c r="B50" s="292">
        <v>2</v>
      </c>
      <c r="C50" s="292">
        <v>2</v>
      </c>
      <c r="D50" s="292">
        <v>1</v>
      </c>
      <c r="E50" s="292">
        <v>1</v>
      </c>
      <c r="F50" s="292">
        <v>1</v>
      </c>
      <c r="G50" s="292">
        <v>12</v>
      </c>
      <c r="H50" s="295" t="s">
        <v>244</v>
      </c>
      <c r="I50" s="297">
        <v>0</v>
      </c>
      <c r="J50" s="297">
        <v>0</v>
      </c>
      <c r="K50" s="292" t="s">
        <v>236</v>
      </c>
      <c r="L50" s="297">
        <v>0</v>
      </c>
    </row>
    <row r="51" spans="1:12" ht="22.5" customHeight="1">
      <c r="A51" s="244">
        <v>21</v>
      </c>
      <c r="B51" s="292">
        <v>2</v>
      </c>
      <c r="C51" s="292">
        <v>2</v>
      </c>
      <c r="D51" s="292">
        <v>1</v>
      </c>
      <c r="E51" s="292">
        <v>1</v>
      </c>
      <c r="F51" s="292">
        <v>1</v>
      </c>
      <c r="G51" s="292">
        <v>14</v>
      </c>
      <c r="H51" s="295" t="s">
        <v>57</v>
      </c>
      <c r="I51" s="297">
        <v>0</v>
      </c>
      <c r="J51" s="297">
        <v>0</v>
      </c>
      <c r="K51" s="292" t="s">
        <v>236</v>
      </c>
      <c r="L51" s="297">
        <v>0</v>
      </c>
    </row>
    <row r="52" spans="1:12" ht="22.5" customHeight="1">
      <c r="A52" s="244">
        <v>22</v>
      </c>
      <c r="B52" s="292">
        <v>2</v>
      </c>
      <c r="C52" s="292">
        <v>2</v>
      </c>
      <c r="D52" s="292">
        <v>1</v>
      </c>
      <c r="E52" s="292">
        <v>1</v>
      </c>
      <c r="F52" s="292">
        <v>1</v>
      </c>
      <c r="G52" s="292">
        <v>15</v>
      </c>
      <c r="H52" s="295" t="s">
        <v>245</v>
      </c>
      <c r="I52" s="297">
        <v>0</v>
      </c>
      <c r="J52" s="297">
        <v>0</v>
      </c>
      <c r="K52" s="292" t="s">
        <v>236</v>
      </c>
      <c r="L52" s="297">
        <v>0</v>
      </c>
    </row>
    <row r="53" spans="1:12" ht="12.75">
      <c r="A53" s="244">
        <v>23</v>
      </c>
      <c r="B53" s="292">
        <v>2</v>
      </c>
      <c r="C53" s="292">
        <v>2</v>
      </c>
      <c r="D53" s="292">
        <v>1</v>
      </c>
      <c r="E53" s="292">
        <v>1</v>
      </c>
      <c r="F53" s="292">
        <v>1</v>
      </c>
      <c r="G53" s="292">
        <v>16</v>
      </c>
      <c r="H53" s="295" t="s">
        <v>59</v>
      </c>
      <c r="I53" s="297">
        <v>0</v>
      </c>
      <c r="J53" s="297">
        <v>0</v>
      </c>
      <c r="K53" s="292" t="s">
        <v>236</v>
      </c>
      <c r="L53" s="297">
        <v>0</v>
      </c>
    </row>
    <row r="54" spans="1:12" ht="33.75" customHeight="1">
      <c r="A54" s="244">
        <v>24</v>
      </c>
      <c r="B54" s="292">
        <v>2</v>
      </c>
      <c r="C54" s="292">
        <v>2</v>
      </c>
      <c r="D54" s="292">
        <v>1</v>
      </c>
      <c r="E54" s="292">
        <v>1</v>
      </c>
      <c r="F54" s="292">
        <v>1</v>
      </c>
      <c r="G54" s="292">
        <v>17</v>
      </c>
      <c r="H54" s="295" t="s">
        <v>246</v>
      </c>
      <c r="I54" s="297">
        <v>0</v>
      </c>
      <c r="J54" s="297">
        <v>0</v>
      </c>
      <c r="K54" s="292" t="s">
        <v>236</v>
      </c>
      <c r="L54" s="297">
        <v>0</v>
      </c>
    </row>
    <row r="55" spans="1:12" ht="22.5" customHeight="1">
      <c r="A55" s="244">
        <v>25</v>
      </c>
      <c r="B55" s="292">
        <v>2</v>
      </c>
      <c r="C55" s="292">
        <v>2</v>
      </c>
      <c r="D55" s="292">
        <v>1</v>
      </c>
      <c r="E55" s="292">
        <v>1</v>
      </c>
      <c r="F55" s="292">
        <v>1</v>
      </c>
      <c r="G55" s="292">
        <v>18</v>
      </c>
      <c r="H55" s="295" t="s">
        <v>247</v>
      </c>
      <c r="I55" s="297">
        <v>0</v>
      </c>
      <c r="J55" s="297">
        <v>0</v>
      </c>
      <c r="K55" s="292" t="s">
        <v>236</v>
      </c>
      <c r="L55" s="297">
        <v>0</v>
      </c>
    </row>
    <row r="56" spans="1:12" ht="12.75">
      <c r="A56" s="244">
        <v>26</v>
      </c>
      <c r="B56" s="292">
        <v>2</v>
      </c>
      <c r="C56" s="292">
        <v>2</v>
      </c>
      <c r="D56" s="292">
        <v>1</v>
      </c>
      <c r="E56" s="292">
        <v>1</v>
      </c>
      <c r="F56" s="292">
        <v>1</v>
      </c>
      <c r="G56" s="292">
        <v>19</v>
      </c>
      <c r="H56" s="295" t="s">
        <v>62</v>
      </c>
      <c r="I56" s="297">
        <v>0</v>
      </c>
      <c r="J56" s="297">
        <v>0</v>
      </c>
      <c r="K56" s="292" t="s">
        <v>236</v>
      </c>
      <c r="L56" s="297">
        <v>0</v>
      </c>
    </row>
    <row r="57" spans="1:12" ht="12.75">
      <c r="A57" s="244">
        <v>27</v>
      </c>
      <c r="B57" s="292">
        <v>2</v>
      </c>
      <c r="C57" s="292">
        <v>2</v>
      </c>
      <c r="D57" s="292">
        <v>1</v>
      </c>
      <c r="E57" s="292">
        <v>1</v>
      </c>
      <c r="F57" s="292">
        <v>1</v>
      </c>
      <c r="G57" s="292">
        <v>20</v>
      </c>
      <c r="H57" s="295" t="s">
        <v>63</v>
      </c>
      <c r="I57" s="297">
        <v>0</v>
      </c>
      <c r="J57" s="297">
        <v>0</v>
      </c>
      <c r="K57" s="292" t="s">
        <v>236</v>
      </c>
      <c r="L57" s="297">
        <v>0</v>
      </c>
    </row>
    <row r="58" spans="1:12" ht="12.75">
      <c r="A58" s="244">
        <v>28</v>
      </c>
      <c r="B58" s="292">
        <v>2</v>
      </c>
      <c r="C58" s="292">
        <v>2</v>
      </c>
      <c r="D58" s="292">
        <v>1</v>
      </c>
      <c r="E58" s="292">
        <v>1</v>
      </c>
      <c r="F58" s="292">
        <v>1</v>
      </c>
      <c r="G58" s="292">
        <v>30</v>
      </c>
      <c r="H58" s="295" t="s">
        <v>64</v>
      </c>
      <c r="I58" s="297">
        <v>0</v>
      </c>
      <c r="J58" s="297">
        <v>0</v>
      </c>
      <c r="K58" s="292" t="s">
        <v>236</v>
      </c>
      <c r="L58" s="297">
        <v>0</v>
      </c>
    </row>
    <row r="59" spans="1:12" ht="12.75">
      <c r="A59" s="244">
        <v>29</v>
      </c>
      <c r="B59" s="291">
        <v>2</v>
      </c>
      <c r="C59" s="291">
        <v>3</v>
      </c>
      <c r="D59" s="291"/>
      <c r="E59" s="291"/>
      <c r="F59" s="291"/>
      <c r="G59" s="291"/>
      <c r="H59" s="293" t="s">
        <v>65</v>
      </c>
      <c r="I59" s="294">
        <f>I60+I73</f>
        <v>0</v>
      </c>
      <c r="J59" s="294">
        <f>J60+J73</f>
        <v>0</v>
      </c>
      <c r="K59" s="292" t="s">
        <v>236</v>
      </c>
      <c r="L59" s="294">
        <f>L60+L73</f>
        <v>0</v>
      </c>
    </row>
    <row r="60" spans="1:12" ht="12.75">
      <c r="A60" s="244">
        <v>30</v>
      </c>
      <c r="B60" s="292">
        <v>2</v>
      </c>
      <c r="C60" s="292">
        <v>3</v>
      </c>
      <c r="D60" s="292">
        <v>1</v>
      </c>
      <c r="E60" s="292"/>
      <c r="F60" s="292"/>
      <c r="G60" s="292"/>
      <c r="H60" s="295" t="s">
        <v>248</v>
      </c>
      <c r="I60" s="296">
        <f>I61+I65+I69</f>
        <v>0</v>
      </c>
      <c r="J60" s="296">
        <f>J61+J65+J69</f>
        <v>0</v>
      </c>
      <c r="K60" s="292" t="s">
        <v>236</v>
      </c>
      <c r="L60" s="296">
        <f>L61+L65+L69</f>
        <v>0</v>
      </c>
    </row>
    <row r="61" spans="1:12" ht="12.75">
      <c r="A61" s="244">
        <v>31</v>
      </c>
      <c r="B61" s="292">
        <v>2</v>
      </c>
      <c r="C61" s="292">
        <v>3</v>
      </c>
      <c r="D61" s="292">
        <v>1</v>
      </c>
      <c r="E61" s="292">
        <v>1</v>
      </c>
      <c r="F61" s="292"/>
      <c r="G61" s="292"/>
      <c r="H61" s="295" t="s">
        <v>67</v>
      </c>
      <c r="I61" s="296">
        <f>I62+I63+I64</f>
        <v>0</v>
      </c>
      <c r="J61" s="296">
        <f>J62+J63+J64</f>
        <v>0</v>
      </c>
      <c r="K61" s="292" t="s">
        <v>236</v>
      </c>
      <c r="L61" s="296">
        <f>L62+L63+L64</f>
        <v>0</v>
      </c>
    </row>
    <row r="62" spans="1:12" ht="22.5" customHeight="1">
      <c r="A62" s="244">
        <v>32</v>
      </c>
      <c r="B62" s="292">
        <v>2</v>
      </c>
      <c r="C62" s="292">
        <v>3</v>
      </c>
      <c r="D62" s="292">
        <v>1</v>
      </c>
      <c r="E62" s="292">
        <v>1</v>
      </c>
      <c r="F62" s="292">
        <v>1</v>
      </c>
      <c r="G62" s="292">
        <v>1</v>
      </c>
      <c r="H62" s="295" t="s">
        <v>68</v>
      </c>
      <c r="I62" s="297">
        <v>0</v>
      </c>
      <c r="J62" s="297">
        <v>0</v>
      </c>
      <c r="K62" s="292" t="s">
        <v>236</v>
      </c>
      <c r="L62" s="297">
        <v>0</v>
      </c>
    </row>
    <row r="63" spans="1:12" ht="22.5" customHeight="1">
      <c r="A63" s="244">
        <v>33</v>
      </c>
      <c r="B63" s="292">
        <v>2</v>
      </c>
      <c r="C63" s="292">
        <v>3</v>
      </c>
      <c r="D63" s="292">
        <v>1</v>
      </c>
      <c r="E63" s="292">
        <v>1</v>
      </c>
      <c r="F63" s="292">
        <v>1</v>
      </c>
      <c r="G63" s="292">
        <v>2</v>
      </c>
      <c r="H63" s="295" t="s">
        <v>69</v>
      </c>
      <c r="I63" s="297">
        <v>0</v>
      </c>
      <c r="J63" s="297">
        <v>0</v>
      </c>
      <c r="K63" s="292" t="s">
        <v>236</v>
      </c>
      <c r="L63" s="297">
        <v>0</v>
      </c>
    </row>
    <row r="64" spans="1:12" ht="22.5" customHeight="1">
      <c r="A64" s="244">
        <v>34</v>
      </c>
      <c r="B64" s="292">
        <v>2</v>
      </c>
      <c r="C64" s="292">
        <v>3</v>
      </c>
      <c r="D64" s="292">
        <v>1</v>
      </c>
      <c r="E64" s="292">
        <v>1</v>
      </c>
      <c r="F64" s="292">
        <v>1</v>
      </c>
      <c r="G64" s="292">
        <v>3</v>
      </c>
      <c r="H64" s="295" t="s">
        <v>249</v>
      </c>
      <c r="I64" s="297">
        <v>0</v>
      </c>
      <c r="J64" s="297">
        <v>0</v>
      </c>
      <c r="K64" s="292" t="s">
        <v>236</v>
      </c>
      <c r="L64" s="297">
        <v>0</v>
      </c>
    </row>
    <row r="65" spans="1:12" ht="33.75" customHeight="1">
      <c r="A65" s="244">
        <v>35</v>
      </c>
      <c r="B65" s="292">
        <v>2</v>
      </c>
      <c r="C65" s="292">
        <v>3</v>
      </c>
      <c r="D65" s="292">
        <v>1</v>
      </c>
      <c r="E65" s="292">
        <v>2</v>
      </c>
      <c r="F65" s="292"/>
      <c r="G65" s="292"/>
      <c r="H65" s="295" t="s">
        <v>250</v>
      </c>
      <c r="I65" s="296">
        <f>I66+I67+I68</f>
        <v>0</v>
      </c>
      <c r="J65" s="296">
        <f>J66+J67+J68</f>
        <v>0</v>
      </c>
      <c r="K65" s="292" t="s">
        <v>236</v>
      </c>
      <c r="L65" s="296">
        <f>L66+L67+L68</f>
        <v>0</v>
      </c>
    </row>
    <row r="66" spans="1:12" ht="22.5" customHeight="1">
      <c r="A66" s="244">
        <v>36</v>
      </c>
      <c r="B66" s="292">
        <v>2</v>
      </c>
      <c r="C66" s="292">
        <v>3</v>
      </c>
      <c r="D66" s="292">
        <v>1</v>
      </c>
      <c r="E66" s="292">
        <v>2</v>
      </c>
      <c r="F66" s="292">
        <v>1</v>
      </c>
      <c r="G66" s="292">
        <v>1</v>
      </c>
      <c r="H66" s="295" t="s">
        <v>68</v>
      </c>
      <c r="I66" s="297">
        <v>0</v>
      </c>
      <c r="J66" s="297">
        <v>0</v>
      </c>
      <c r="K66" s="292" t="s">
        <v>236</v>
      </c>
      <c r="L66" s="297">
        <v>0</v>
      </c>
    </row>
    <row r="67" spans="1:12" ht="22.5" customHeight="1">
      <c r="A67" s="244">
        <v>37</v>
      </c>
      <c r="B67" s="292">
        <v>2</v>
      </c>
      <c r="C67" s="292">
        <v>3</v>
      </c>
      <c r="D67" s="292">
        <v>1</v>
      </c>
      <c r="E67" s="292">
        <v>2</v>
      </c>
      <c r="F67" s="292">
        <v>1</v>
      </c>
      <c r="G67" s="292">
        <v>2</v>
      </c>
      <c r="H67" s="295" t="s">
        <v>69</v>
      </c>
      <c r="I67" s="297">
        <v>0</v>
      </c>
      <c r="J67" s="297">
        <v>0</v>
      </c>
      <c r="K67" s="292" t="s">
        <v>236</v>
      </c>
      <c r="L67" s="297">
        <v>0</v>
      </c>
    </row>
    <row r="68" spans="1:12" ht="22.5" customHeight="1">
      <c r="A68" s="244">
        <v>38</v>
      </c>
      <c r="B68" s="292">
        <v>2</v>
      </c>
      <c r="C68" s="292">
        <v>3</v>
      </c>
      <c r="D68" s="292">
        <v>1</v>
      </c>
      <c r="E68" s="292">
        <v>2</v>
      </c>
      <c r="F68" s="292">
        <v>1</v>
      </c>
      <c r="G68" s="292">
        <v>3</v>
      </c>
      <c r="H68" s="295" t="s">
        <v>249</v>
      </c>
      <c r="I68" s="297">
        <v>0</v>
      </c>
      <c r="J68" s="297">
        <v>0</v>
      </c>
      <c r="K68" s="292" t="s">
        <v>236</v>
      </c>
      <c r="L68" s="297">
        <v>0</v>
      </c>
    </row>
    <row r="69" spans="1:12" ht="12.75">
      <c r="A69" s="244">
        <v>39</v>
      </c>
      <c r="B69" s="292">
        <v>2</v>
      </c>
      <c r="C69" s="292">
        <v>3</v>
      </c>
      <c r="D69" s="292">
        <v>1</v>
      </c>
      <c r="E69" s="292">
        <v>3</v>
      </c>
      <c r="F69" s="292"/>
      <c r="G69" s="292"/>
      <c r="H69" s="295" t="s">
        <v>251</v>
      </c>
      <c r="I69" s="296">
        <f>I70+I71+I72</f>
        <v>0</v>
      </c>
      <c r="J69" s="296">
        <f>J70+J71+J72</f>
        <v>0</v>
      </c>
      <c r="K69" s="292" t="s">
        <v>236</v>
      </c>
      <c r="L69" s="296">
        <f>L70+L71+L72</f>
        <v>0</v>
      </c>
    </row>
    <row r="70" spans="1:12" ht="12.75">
      <c r="A70" s="244">
        <v>40</v>
      </c>
      <c r="B70" s="292">
        <v>2</v>
      </c>
      <c r="C70" s="292">
        <v>3</v>
      </c>
      <c r="D70" s="292">
        <v>1</v>
      </c>
      <c r="E70" s="292">
        <v>3</v>
      </c>
      <c r="F70" s="292">
        <v>1</v>
      </c>
      <c r="G70" s="292">
        <v>1</v>
      </c>
      <c r="H70" s="295" t="s">
        <v>73</v>
      </c>
      <c r="I70" s="297">
        <v>0</v>
      </c>
      <c r="J70" s="297">
        <v>0</v>
      </c>
      <c r="K70" s="292" t="s">
        <v>236</v>
      </c>
      <c r="L70" s="297">
        <v>0</v>
      </c>
    </row>
    <row r="71" spans="1:12" ht="12.75">
      <c r="A71" s="244">
        <v>41</v>
      </c>
      <c r="B71" s="292">
        <v>2</v>
      </c>
      <c r="C71" s="292">
        <v>3</v>
      </c>
      <c r="D71" s="292">
        <v>1</v>
      </c>
      <c r="E71" s="292">
        <v>3</v>
      </c>
      <c r="F71" s="292">
        <v>1</v>
      </c>
      <c r="G71" s="292">
        <v>2</v>
      </c>
      <c r="H71" s="295" t="s">
        <v>74</v>
      </c>
      <c r="I71" s="297">
        <v>0</v>
      </c>
      <c r="J71" s="297">
        <v>0</v>
      </c>
      <c r="K71" s="292" t="s">
        <v>236</v>
      </c>
      <c r="L71" s="297">
        <v>0</v>
      </c>
    </row>
    <row r="72" spans="1:12" ht="12.75">
      <c r="A72" s="244">
        <v>42</v>
      </c>
      <c r="B72" s="292">
        <v>2</v>
      </c>
      <c r="C72" s="292">
        <v>3</v>
      </c>
      <c r="D72" s="292">
        <v>1</v>
      </c>
      <c r="E72" s="292">
        <v>3</v>
      </c>
      <c r="F72" s="292">
        <v>1</v>
      </c>
      <c r="G72" s="292">
        <v>3</v>
      </c>
      <c r="H72" s="295" t="s">
        <v>75</v>
      </c>
      <c r="I72" s="297">
        <v>0</v>
      </c>
      <c r="J72" s="297">
        <v>0</v>
      </c>
      <c r="K72" s="292" t="s">
        <v>236</v>
      </c>
      <c r="L72" s="297">
        <v>0</v>
      </c>
    </row>
    <row r="73" spans="1:12" ht="12.75">
      <c r="A73" s="244">
        <v>43</v>
      </c>
      <c r="B73" s="292">
        <v>2</v>
      </c>
      <c r="C73" s="292">
        <v>3</v>
      </c>
      <c r="D73" s="292">
        <v>2</v>
      </c>
      <c r="E73" s="292"/>
      <c r="F73" s="292"/>
      <c r="G73" s="292"/>
      <c r="H73" s="295" t="s">
        <v>252</v>
      </c>
      <c r="I73" s="296">
        <f>I74</f>
        <v>0</v>
      </c>
      <c r="J73" s="296">
        <f>J74</f>
        <v>0</v>
      </c>
      <c r="K73" s="292" t="s">
        <v>236</v>
      </c>
      <c r="L73" s="296">
        <f>L74</f>
        <v>0</v>
      </c>
    </row>
    <row r="74" spans="1:12" ht="33.75" customHeight="1">
      <c r="A74" s="244">
        <v>44</v>
      </c>
      <c r="B74" s="292">
        <v>2</v>
      </c>
      <c r="C74" s="292">
        <v>3</v>
      </c>
      <c r="D74" s="292">
        <v>2</v>
      </c>
      <c r="E74" s="292">
        <v>1</v>
      </c>
      <c r="F74" s="292">
        <v>1</v>
      </c>
      <c r="G74" s="292">
        <v>1</v>
      </c>
      <c r="H74" s="295" t="s">
        <v>253</v>
      </c>
      <c r="I74" s="297">
        <v>0</v>
      </c>
      <c r="J74" s="297">
        <v>0</v>
      </c>
      <c r="K74" s="292" t="s">
        <v>236</v>
      </c>
      <c r="L74" s="297">
        <v>0</v>
      </c>
    </row>
    <row r="75" spans="1:12" ht="12.75">
      <c r="A75" s="244">
        <v>45</v>
      </c>
      <c r="B75" s="291">
        <v>2</v>
      </c>
      <c r="C75" s="291">
        <v>4</v>
      </c>
      <c r="D75" s="291"/>
      <c r="E75" s="291"/>
      <c r="F75" s="291"/>
      <c r="G75" s="291"/>
      <c r="H75" s="293" t="s">
        <v>254</v>
      </c>
      <c r="I75" s="294">
        <f>I76</f>
        <v>0</v>
      </c>
      <c r="J75" s="294">
        <f>J76</f>
        <v>0</v>
      </c>
      <c r="K75" s="292" t="s">
        <v>236</v>
      </c>
      <c r="L75" s="294">
        <f>L76</f>
        <v>0</v>
      </c>
    </row>
    <row r="76" spans="1:12" ht="12.75">
      <c r="A76" s="244">
        <v>46</v>
      </c>
      <c r="B76" s="292">
        <v>2</v>
      </c>
      <c r="C76" s="292">
        <v>4</v>
      </c>
      <c r="D76" s="292">
        <v>1</v>
      </c>
      <c r="E76" s="292"/>
      <c r="F76" s="292"/>
      <c r="G76" s="292"/>
      <c r="H76" s="295" t="s">
        <v>255</v>
      </c>
      <c r="I76" s="296">
        <f>I77+I78+I79</f>
        <v>0</v>
      </c>
      <c r="J76" s="296">
        <f>J77+J78+J79</f>
        <v>0</v>
      </c>
      <c r="K76" s="292" t="s">
        <v>236</v>
      </c>
      <c r="L76" s="296">
        <f>L77+L78+L79</f>
        <v>0</v>
      </c>
    </row>
    <row r="77" spans="1:12" ht="12.75">
      <c r="A77" s="244">
        <v>47</v>
      </c>
      <c r="B77" s="292">
        <v>2</v>
      </c>
      <c r="C77" s="292">
        <v>4</v>
      </c>
      <c r="D77" s="292">
        <v>1</v>
      </c>
      <c r="E77" s="292">
        <v>1</v>
      </c>
      <c r="F77" s="292">
        <v>1</v>
      </c>
      <c r="G77" s="292">
        <v>1</v>
      </c>
      <c r="H77" s="295" t="s">
        <v>80</v>
      </c>
      <c r="I77" s="297">
        <v>0</v>
      </c>
      <c r="J77" s="297">
        <v>0</v>
      </c>
      <c r="K77" s="292" t="s">
        <v>236</v>
      </c>
      <c r="L77" s="297">
        <v>0</v>
      </c>
    </row>
    <row r="78" spans="1:12" ht="12.75">
      <c r="A78" s="244">
        <v>48</v>
      </c>
      <c r="B78" s="292">
        <v>2</v>
      </c>
      <c r="C78" s="292">
        <v>4</v>
      </c>
      <c r="D78" s="292">
        <v>1</v>
      </c>
      <c r="E78" s="292">
        <v>1</v>
      </c>
      <c r="F78" s="292">
        <v>1</v>
      </c>
      <c r="G78" s="292">
        <v>2</v>
      </c>
      <c r="H78" s="295" t="s">
        <v>81</v>
      </c>
      <c r="I78" s="297">
        <v>0</v>
      </c>
      <c r="J78" s="297">
        <v>0</v>
      </c>
      <c r="K78" s="292" t="s">
        <v>236</v>
      </c>
      <c r="L78" s="297">
        <v>0</v>
      </c>
    </row>
    <row r="79" spans="1:12" ht="12.75">
      <c r="A79" s="244">
        <v>49</v>
      </c>
      <c r="B79" s="292">
        <v>2</v>
      </c>
      <c r="C79" s="292">
        <v>4</v>
      </c>
      <c r="D79" s="292">
        <v>1</v>
      </c>
      <c r="E79" s="292">
        <v>1</v>
      </c>
      <c r="F79" s="292">
        <v>1</v>
      </c>
      <c r="G79" s="292">
        <v>3</v>
      </c>
      <c r="H79" s="295" t="s">
        <v>82</v>
      </c>
      <c r="I79" s="297">
        <v>0</v>
      </c>
      <c r="J79" s="297">
        <v>0</v>
      </c>
      <c r="K79" s="292" t="s">
        <v>236</v>
      </c>
      <c r="L79" s="297">
        <v>0</v>
      </c>
    </row>
    <row r="80" spans="1:12" ht="12.75">
      <c r="A80" s="244">
        <v>50</v>
      </c>
      <c r="B80" s="291">
        <v>2</v>
      </c>
      <c r="C80" s="291">
        <v>5</v>
      </c>
      <c r="D80" s="291"/>
      <c r="E80" s="291"/>
      <c r="F80" s="291"/>
      <c r="G80" s="291"/>
      <c r="H80" s="293" t="s">
        <v>256</v>
      </c>
      <c r="I80" s="294">
        <f>I81+I84+I87</f>
        <v>0</v>
      </c>
      <c r="J80" s="294">
        <f>J81+J84+J87</f>
        <v>0</v>
      </c>
      <c r="K80" s="292" t="s">
        <v>236</v>
      </c>
      <c r="L80" s="294">
        <f>L81+L84+L87</f>
        <v>0</v>
      </c>
    </row>
    <row r="81" spans="1:12" ht="12.75">
      <c r="A81" s="244">
        <v>51</v>
      </c>
      <c r="B81" s="292">
        <v>2</v>
      </c>
      <c r="C81" s="292">
        <v>5</v>
      </c>
      <c r="D81" s="292">
        <v>1</v>
      </c>
      <c r="E81" s="292"/>
      <c r="F81" s="292"/>
      <c r="G81" s="292"/>
      <c r="H81" s="295" t="s">
        <v>257</v>
      </c>
      <c r="I81" s="296">
        <f>I82+I83</f>
        <v>0</v>
      </c>
      <c r="J81" s="296">
        <f>J82+J83</f>
        <v>0</v>
      </c>
      <c r="K81" s="292" t="s">
        <v>236</v>
      </c>
      <c r="L81" s="296">
        <f>L82+L83</f>
        <v>0</v>
      </c>
    </row>
    <row r="82" spans="1:12" ht="12.75">
      <c r="A82" s="244">
        <v>52</v>
      </c>
      <c r="B82" s="292">
        <v>2</v>
      </c>
      <c r="C82" s="292">
        <v>5</v>
      </c>
      <c r="D82" s="292">
        <v>1</v>
      </c>
      <c r="E82" s="292">
        <v>1</v>
      </c>
      <c r="F82" s="292">
        <v>1</v>
      </c>
      <c r="G82" s="292">
        <v>1</v>
      </c>
      <c r="H82" s="295" t="s">
        <v>85</v>
      </c>
      <c r="I82" s="297">
        <v>0</v>
      </c>
      <c r="J82" s="297">
        <v>0</v>
      </c>
      <c r="K82" s="292" t="s">
        <v>236</v>
      </c>
      <c r="L82" s="297">
        <v>0</v>
      </c>
    </row>
    <row r="83" spans="1:12" ht="12.75">
      <c r="A83" s="244">
        <v>53</v>
      </c>
      <c r="B83" s="292">
        <v>2</v>
      </c>
      <c r="C83" s="292">
        <v>5</v>
      </c>
      <c r="D83" s="292">
        <v>1</v>
      </c>
      <c r="E83" s="292">
        <v>1</v>
      </c>
      <c r="F83" s="292">
        <v>1</v>
      </c>
      <c r="G83" s="292">
        <v>2</v>
      </c>
      <c r="H83" s="295" t="s">
        <v>86</v>
      </c>
      <c r="I83" s="297">
        <v>0</v>
      </c>
      <c r="J83" s="297">
        <v>0</v>
      </c>
      <c r="K83" s="292" t="s">
        <v>236</v>
      </c>
      <c r="L83" s="297">
        <v>0</v>
      </c>
    </row>
    <row r="84" spans="1:12" ht="22.5" customHeight="1">
      <c r="A84" s="244">
        <v>54</v>
      </c>
      <c r="B84" s="292">
        <v>2</v>
      </c>
      <c r="C84" s="292">
        <v>5</v>
      </c>
      <c r="D84" s="292">
        <v>2</v>
      </c>
      <c r="E84" s="292"/>
      <c r="F84" s="292"/>
      <c r="G84" s="292"/>
      <c r="H84" s="295" t="s">
        <v>258</v>
      </c>
      <c r="I84" s="296">
        <f>I85+I86</f>
        <v>0</v>
      </c>
      <c r="J84" s="296">
        <f>J85+J86</f>
        <v>0</v>
      </c>
      <c r="K84" s="292" t="s">
        <v>236</v>
      </c>
      <c r="L84" s="296">
        <f>L85+L86</f>
        <v>0</v>
      </c>
    </row>
    <row r="85" spans="1:12" ht="12.75">
      <c r="A85" s="244">
        <v>55</v>
      </c>
      <c r="B85" s="292">
        <v>2</v>
      </c>
      <c r="C85" s="292">
        <v>5</v>
      </c>
      <c r="D85" s="292">
        <v>2</v>
      </c>
      <c r="E85" s="292">
        <v>1</v>
      </c>
      <c r="F85" s="292">
        <v>1</v>
      </c>
      <c r="G85" s="292">
        <v>1</v>
      </c>
      <c r="H85" s="295" t="s">
        <v>85</v>
      </c>
      <c r="I85" s="297">
        <v>0</v>
      </c>
      <c r="J85" s="297">
        <v>0</v>
      </c>
      <c r="K85" s="292" t="s">
        <v>236</v>
      </c>
      <c r="L85" s="297">
        <v>0</v>
      </c>
    </row>
    <row r="86" spans="1:12" ht="12.75">
      <c r="A86" s="244">
        <v>56</v>
      </c>
      <c r="B86" s="292">
        <v>2</v>
      </c>
      <c r="C86" s="292">
        <v>5</v>
      </c>
      <c r="D86" s="292">
        <v>2</v>
      </c>
      <c r="E86" s="292">
        <v>1</v>
      </c>
      <c r="F86" s="292">
        <v>1</v>
      </c>
      <c r="G86" s="292">
        <v>2</v>
      </c>
      <c r="H86" s="295" t="s">
        <v>86</v>
      </c>
      <c r="I86" s="297">
        <v>0</v>
      </c>
      <c r="J86" s="297">
        <v>0</v>
      </c>
      <c r="K86" s="292" t="s">
        <v>236</v>
      </c>
      <c r="L86" s="297">
        <v>0</v>
      </c>
    </row>
    <row r="87" spans="1:12" ht="22.5" customHeight="1">
      <c r="A87" s="244">
        <v>57</v>
      </c>
      <c r="B87" s="292">
        <v>2</v>
      </c>
      <c r="C87" s="292">
        <v>5</v>
      </c>
      <c r="D87" s="292">
        <v>3</v>
      </c>
      <c r="E87" s="292"/>
      <c r="F87" s="292"/>
      <c r="G87" s="292"/>
      <c r="H87" s="295" t="s">
        <v>88</v>
      </c>
      <c r="I87" s="296">
        <f>I88+I89</f>
        <v>0</v>
      </c>
      <c r="J87" s="296">
        <f>J88+J89</f>
        <v>0</v>
      </c>
      <c r="K87" s="292" t="s">
        <v>236</v>
      </c>
      <c r="L87" s="296">
        <f>L88+L89</f>
        <v>0</v>
      </c>
    </row>
    <row r="88" spans="1:12" ht="12.75">
      <c r="A88" s="244">
        <v>58</v>
      </c>
      <c r="B88" s="292">
        <v>2</v>
      </c>
      <c r="C88" s="292">
        <v>5</v>
      </c>
      <c r="D88" s="292">
        <v>3</v>
      </c>
      <c r="E88" s="292">
        <v>1</v>
      </c>
      <c r="F88" s="292">
        <v>1</v>
      </c>
      <c r="G88" s="292">
        <v>1</v>
      </c>
      <c r="H88" s="295" t="s">
        <v>85</v>
      </c>
      <c r="I88" s="297">
        <v>0</v>
      </c>
      <c r="J88" s="297">
        <v>0</v>
      </c>
      <c r="K88" s="292" t="s">
        <v>236</v>
      </c>
      <c r="L88" s="297">
        <v>0</v>
      </c>
    </row>
    <row r="89" spans="1:12" ht="12.75">
      <c r="A89" s="244">
        <v>59</v>
      </c>
      <c r="B89" s="292">
        <v>2</v>
      </c>
      <c r="C89" s="292">
        <v>5</v>
      </c>
      <c r="D89" s="292">
        <v>3</v>
      </c>
      <c r="E89" s="292">
        <v>1</v>
      </c>
      <c r="F89" s="292">
        <v>1</v>
      </c>
      <c r="G89" s="292">
        <v>2</v>
      </c>
      <c r="H89" s="295" t="s">
        <v>86</v>
      </c>
      <c r="I89" s="297">
        <v>0</v>
      </c>
      <c r="J89" s="297">
        <v>0</v>
      </c>
      <c r="K89" s="292" t="s">
        <v>236</v>
      </c>
      <c r="L89" s="297">
        <v>0</v>
      </c>
    </row>
    <row r="90" spans="1:12" ht="21" customHeight="1">
      <c r="A90" s="244">
        <v>60</v>
      </c>
      <c r="B90" s="291">
        <v>2</v>
      </c>
      <c r="C90" s="291">
        <v>6</v>
      </c>
      <c r="D90" s="291"/>
      <c r="E90" s="291"/>
      <c r="F90" s="291"/>
      <c r="G90" s="291"/>
      <c r="H90" s="293" t="s">
        <v>259</v>
      </c>
      <c r="I90" s="294">
        <f>I91+I95+I97+I99+I101</f>
        <v>0</v>
      </c>
      <c r="J90" s="294">
        <f>J91+J95+J97+J99+J101</f>
        <v>0</v>
      </c>
      <c r="K90" s="292" t="s">
        <v>236</v>
      </c>
      <c r="L90" s="294">
        <f>L91+L95+L97+L99+L101</f>
        <v>0</v>
      </c>
    </row>
    <row r="91" spans="1:12" ht="12.75">
      <c r="A91" s="244">
        <v>61</v>
      </c>
      <c r="B91" s="292">
        <v>2</v>
      </c>
      <c r="C91" s="292">
        <v>6</v>
      </c>
      <c r="D91" s="292">
        <v>1</v>
      </c>
      <c r="E91" s="292"/>
      <c r="F91" s="292"/>
      <c r="G91" s="292"/>
      <c r="H91" s="295" t="s">
        <v>260</v>
      </c>
      <c r="I91" s="296">
        <f>I92</f>
        <v>0</v>
      </c>
      <c r="J91" s="296">
        <f>J92</f>
        <v>0</v>
      </c>
      <c r="K91" s="292" t="s">
        <v>236</v>
      </c>
      <c r="L91" s="296">
        <f>L92</f>
        <v>0</v>
      </c>
    </row>
    <row r="92" spans="1:12" ht="12.75">
      <c r="A92" s="244">
        <v>62</v>
      </c>
      <c r="B92" s="292">
        <v>2</v>
      </c>
      <c r="C92" s="292">
        <v>6</v>
      </c>
      <c r="D92" s="292">
        <v>1</v>
      </c>
      <c r="E92" s="292">
        <v>1</v>
      </c>
      <c r="F92" s="292">
        <v>1</v>
      </c>
      <c r="G92" s="292"/>
      <c r="H92" s="295" t="s">
        <v>260</v>
      </c>
      <c r="I92" s="296">
        <f>I93+I94</f>
        <v>0</v>
      </c>
      <c r="J92" s="296">
        <f>J93+J94</f>
        <v>0</v>
      </c>
      <c r="K92" s="292" t="s">
        <v>236</v>
      </c>
      <c r="L92" s="296">
        <f>L93+L94</f>
        <v>0</v>
      </c>
    </row>
    <row r="93" spans="1:12" ht="12.75">
      <c r="A93" s="244">
        <v>63</v>
      </c>
      <c r="B93" s="292">
        <v>2</v>
      </c>
      <c r="C93" s="292">
        <v>6</v>
      </c>
      <c r="D93" s="292">
        <v>1</v>
      </c>
      <c r="E93" s="292">
        <v>1</v>
      </c>
      <c r="F93" s="292">
        <v>1</v>
      </c>
      <c r="G93" s="292">
        <v>1</v>
      </c>
      <c r="H93" s="295" t="s">
        <v>261</v>
      </c>
      <c r="I93" s="297">
        <v>0</v>
      </c>
      <c r="J93" s="297">
        <v>0</v>
      </c>
      <c r="K93" s="292" t="s">
        <v>236</v>
      </c>
      <c r="L93" s="297">
        <v>0</v>
      </c>
    </row>
    <row r="94" spans="1:12" ht="12.75">
      <c r="A94" s="244">
        <v>64</v>
      </c>
      <c r="B94" s="292">
        <v>2</v>
      </c>
      <c r="C94" s="292">
        <v>6</v>
      </c>
      <c r="D94" s="292">
        <v>1</v>
      </c>
      <c r="E94" s="292">
        <v>1</v>
      </c>
      <c r="F94" s="292">
        <v>1</v>
      </c>
      <c r="G94" s="292">
        <v>2</v>
      </c>
      <c r="H94" s="295" t="s">
        <v>262</v>
      </c>
      <c r="I94" s="297">
        <v>0</v>
      </c>
      <c r="J94" s="297">
        <v>0</v>
      </c>
      <c r="K94" s="292" t="s">
        <v>236</v>
      </c>
      <c r="L94" s="297">
        <v>0</v>
      </c>
    </row>
    <row r="95" spans="1:12" ht="12.75">
      <c r="A95" s="244">
        <v>65</v>
      </c>
      <c r="B95" s="292">
        <v>2</v>
      </c>
      <c r="C95" s="292">
        <v>6</v>
      </c>
      <c r="D95" s="292">
        <v>2</v>
      </c>
      <c r="E95" s="292"/>
      <c r="F95" s="292"/>
      <c r="G95" s="292"/>
      <c r="H95" s="295" t="s">
        <v>263</v>
      </c>
      <c r="I95" s="296">
        <f>I96</f>
        <v>0</v>
      </c>
      <c r="J95" s="296">
        <f>J96</f>
        <v>0</v>
      </c>
      <c r="K95" s="292" t="s">
        <v>236</v>
      </c>
      <c r="L95" s="296">
        <f>L96</f>
        <v>0</v>
      </c>
    </row>
    <row r="96" spans="1:12" ht="12.75">
      <c r="A96" s="244">
        <v>66</v>
      </c>
      <c r="B96" s="292">
        <v>2</v>
      </c>
      <c r="C96" s="292">
        <v>6</v>
      </c>
      <c r="D96" s="292">
        <v>2</v>
      </c>
      <c r="E96" s="292">
        <v>1</v>
      </c>
      <c r="F96" s="292">
        <v>1</v>
      </c>
      <c r="G96" s="292">
        <v>1</v>
      </c>
      <c r="H96" s="295" t="s">
        <v>263</v>
      </c>
      <c r="I96" s="297">
        <v>0</v>
      </c>
      <c r="J96" s="297">
        <v>0</v>
      </c>
      <c r="K96" s="292" t="s">
        <v>236</v>
      </c>
      <c r="L96" s="297">
        <v>0</v>
      </c>
    </row>
    <row r="97" spans="1:12" ht="22.5" customHeight="1">
      <c r="A97" s="244">
        <v>67</v>
      </c>
      <c r="B97" s="292">
        <v>2</v>
      </c>
      <c r="C97" s="292">
        <v>6</v>
      </c>
      <c r="D97" s="292">
        <v>3</v>
      </c>
      <c r="E97" s="292"/>
      <c r="F97" s="292"/>
      <c r="G97" s="292"/>
      <c r="H97" s="295" t="s">
        <v>264</v>
      </c>
      <c r="I97" s="298">
        <f>I98</f>
        <v>0</v>
      </c>
      <c r="J97" s="298">
        <f>J98</f>
        <v>0</v>
      </c>
      <c r="K97" s="292" t="s">
        <v>236</v>
      </c>
      <c r="L97" s="298">
        <f>L98</f>
        <v>0</v>
      </c>
    </row>
    <row r="98" spans="1:12" ht="22.5" customHeight="1">
      <c r="A98" s="244">
        <v>68</v>
      </c>
      <c r="B98" s="292">
        <v>2</v>
      </c>
      <c r="C98" s="292">
        <v>6</v>
      </c>
      <c r="D98" s="292">
        <v>3</v>
      </c>
      <c r="E98" s="292">
        <v>1</v>
      </c>
      <c r="F98" s="292">
        <v>1</v>
      </c>
      <c r="G98" s="292">
        <v>1</v>
      </c>
      <c r="H98" s="295" t="s">
        <v>264</v>
      </c>
      <c r="I98" s="297">
        <v>0</v>
      </c>
      <c r="J98" s="297">
        <v>0</v>
      </c>
      <c r="K98" s="292" t="s">
        <v>236</v>
      </c>
      <c r="L98" s="297">
        <v>0</v>
      </c>
    </row>
    <row r="99" spans="1:12" ht="22.5" customHeight="1">
      <c r="A99" s="244">
        <v>69</v>
      </c>
      <c r="B99" s="292">
        <v>2</v>
      </c>
      <c r="C99" s="292">
        <v>6</v>
      </c>
      <c r="D99" s="292">
        <v>4</v>
      </c>
      <c r="E99" s="292"/>
      <c r="F99" s="292"/>
      <c r="G99" s="292"/>
      <c r="H99" s="295" t="s">
        <v>95</v>
      </c>
      <c r="I99" s="296">
        <f>I100</f>
        <v>0</v>
      </c>
      <c r="J99" s="296">
        <f>J100</f>
        <v>0</v>
      </c>
      <c r="K99" s="292" t="s">
        <v>236</v>
      </c>
      <c r="L99" s="296">
        <f>L100</f>
        <v>0</v>
      </c>
    </row>
    <row r="100" spans="1:12" ht="22.5" customHeight="1">
      <c r="A100" s="244">
        <v>70</v>
      </c>
      <c r="B100" s="292">
        <v>2</v>
      </c>
      <c r="C100" s="292">
        <v>6</v>
      </c>
      <c r="D100" s="292">
        <v>4</v>
      </c>
      <c r="E100" s="292">
        <v>1</v>
      </c>
      <c r="F100" s="292">
        <v>1</v>
      </c>
      <c r="G100" s="292">
        <v>1</v>
      </c>
      <c r="H100" s="295" t="s">
        <v>95</v>
      </c>
      <c r="I100" s="297">
        <v>0</v>
      </c>
      <c r="J100" s="297">
        <v>0</v>
      </c>
      <c r="K100" s="292" t="s">
        <v>236</v>
      </c>
      <c r="L100" s="297">
        <v>0</v>
      </c>
    </row>
    <row r="101" spans="1:12" ht="22.5" customHeight="1">
      <c r="A101" s="244">
        <v>71</v>
      </c>
      <c r="B101" s="292">
        <v>2</v>
      </c>
      <c r="C101" s="292">
        <v>6</v>
      </c>
      <c r="D101" s="292">
        <v>5</v>
      </c>
      <c r="E101" s="292"/>
      <c r="F101" s="292"/>
      <c r="G101" s="292"/>
      <c r="H101" s="295" t="s">
        <v>265</v>
      </c>
      <c r="I101" s="296">
        <f>I102</f>
        <v>0</v>
      </c>
      <c r="J101" s="296">
        <f>J102</f>
        <v>0</v>
      </c>
      <c r="K101" s="299" t="s">
        <v>236</v>
      </c>
      <c r="L101" s="296">
        <f>L102</f>
        <v>0</v>
      </c>
    </row>
    <row r="102" spans="1:12" ht="22.5" customHeight="1">
      <c r="A102" s="244">
        <v>72</v>
      </c>
      <c r="B102" s="292">
        <v>2</v>
      </c>
      <c r="C102" s="292">
        <v>6</v>
      </c>
      <c r="D102" s="292">
        <v>5</v>
      </c>
      <c r="E102" s="292">
        <v>1</v>
      </c>
      <c r="F102" s="292">
        <v>1</v>
      </c>
      <c r="G102" s="292">
        <v>1</v>
      </c>
      <c r="H102" s="295" t="s">
        <v>265</v>
      </c>
      <c r="I102" s="297">
        <v>0</v>
      </c>
      <c r="J102" s="297">
        <v>0</v>
      </c>
      <c r="K102" s="292" t="s">
        <v>236</v>
      </c>
      <c r="L102" s="297">
        <v>0</v>
      </c>
    </row>
    <row r="103" spans="1:12" ht="21" customHeight="1">
      <c r="A103" s="244">
        <v>73</v>
      </c>
      <c r="B103" s="291">
        <v>2</v>
      </c>
      <c r="C103" s="291">
        <v>7</v>
      </c>
      <c r="D103" s="291"/>
      <c r="E103" s="291"/>
      <c r="F103" s="291"/>
      <c r="G103" s="291"/>
      <c r="H103" s="293" t="s">
        <v>266</v>
      </c>
      <c r="I103" s="294">
        <f>I104+I107+I110</f>
        <v>0</v>
      </c>
      <c r="J103" s="294">
        <f>J104+J107+J110</f>
        <v>0</v>
      </c>
      <c r="K103" s="299" t="s">
        <v>236</v>
      </c>
      <c r="L103" s="294">
        <f>L104+L107+L110</f>
        <v>0</v>
      </c>
    </row>
    <row r="104" spans="1:12" ht="22.5" customHeight="1">
      <c r="A104" s="244">
        <v>74</v>
      </c>
      <c r="B104" s="292">
        <v>2</v>
      </c>
      <c r="C104" s="292">
        <v>7</v>
      </c>
      <c r="D104" s="292">
        <v>1</v>
      </c>
      <c r="E104" s="292"/>
      <c r="F104" s="292"/>
      <c r="G104" s="292"/>
      <c r="H104" s="295" t="s">
        <v>98</v>
      </c>
      <c r="I104" s="296">
        <f>I105+I106</f>
        <v>0</v>
      </c>
      <c r="J104" s="296">
        <f>J105+J106</f>
        <v>0</v>
      </c>
      <c r="K104" s="299" t="s">
        <v>236</v>
      </c>
      <c r="L104" s="296">
        <f>L105+L106</f>
        <v>0</v>
      </c>
    </row>
    <row r="105" spans="1:12" ht="22.5" customHeight="1">
      <c r="A105" s="244">
        <v>75</v>
      </c>
      <c r="B105" s="292">
        <v>2</v>
      </c>
      <c r="C105" s="292">
        <v>7</v>
      </c>
      <c r="D105" s="292">
        <v>1</v>
      </c>
      <c r="E105" s="292">
        <v>1</v>
      </c>
      <c r="F105" s="292">
        <v>1</v>
      </c>
      <c r="G105" s="292">
        <v>1</v>
      </c>
      <c r="H105" s="295" t="s">
        <v>99</v>
      </c>
      <c r="I105" s="297">
        <v>0</v>
      </c>
      <c r="J105" s="297">
        <v>0</v>
      </c>
      <c r="K105" s="292" t="s">
        <v>236</v>
      </c>
      <c r="L105" s="297">
        <v>0</v>
      </c>
    </row>
    <row r="106" spans="1:12" ht="22.5" customHeight="1">
      <c r="A106" s="244">
        <v>76</v>
      </c>
      <c r="B106" s="292">
        <v>2</v>
      </c>
      <c r="C106" s="292">
        <v>7</v>
      </c>
      <c r="D106" s="292">
        <v>1</v>
      </c>
      <c r="E106" s="292">
        <v>1</v>
      </c>
      <c r="F106" s="292">
        <v>1</v>
      </c>
      <c r="G106" s="292">
        <v>2</v>
      </c>
      <c r="H106" s="295" t="s">
        <v>100</v>
      </c>
      <c r="I106" s="297">
        <v>0</v>
      </c>
      <c r="J106" s="297">
        <v>0</v>
      </c>
      <c r="K106" s="292" t="s">
        <v>236</v>
      </c>
      <c r="L106" s="297">
        <v>0</v>
      </c>
    </row>
    <row r="107" spans="1:12" ht="22.5" customHeight="1">
      <c r="A107" s="244">
        <v>77</v>
      </c>
      <c r="B107" s="292">
        <v>2</v>
      </c>
      <c r="C107" s="292">
        <v>7</v>
      </c>
      <c r="D107" s="292">
        <v>2</v>
      </c>
      <c r="E107" s="292"/>
      <c r="F107" s="292"/>
      <c r="G107" s="292"/>
      <c r="H107" s="295" t="s">
        <v>267</v>
      </c>
      <c r="I107" s="296">
        <f>I108+I109</f>
        <v>0</v>
      </c>
      <c r="J107" s="296">
        <f>J108+J109</f>
        <v>0</v>
      </c>
      <c r="K107" s="299" t="s">
        <v>236</v>
      </c>
      <c r="L107" s="296">
        <f>L108+L109</f>
        <v>0</v>
      </c>
    </row>
    <row r="108" spans="1:12" ht="12.75">
      <c r="A108" s="244">
        <v>78</v>
      </c>
      <c r="B108" s="292">
        <v>2</v>
      </c>
      <c r="C108" s="292">
        <v>7</v>
      </c>
      <c r="D108" s="292">
        <v>2</v>
      </c>
      <c r="E108" s="292">
        <v>1</v>
      </c>
      <c r="F108" s="292">
        <v>1</v>
      </c>
      <c r="G108" s="292">
        <v>1</v>
      </c>
      <c r="H108" s="295" t="s">
        <v>268</v>
      </c>
      <c r="I108" s="297">
        <v>0</v>
      </c>
      <c r="J108" s="297">
        <v>0</v>
      </c>
      <c r="K108" s="292" t="s">
        <v>236</v>
      </c>
      <c r="L108" s="297">
        <v>0</v>
      </c>
    </row>
    <row r="109" spans="1:12" ht="12.75">
      <c r="A109" s="244">
        <v>79</v>
      </c>
      <c r="B109" s="292">
        <v>2</v>
      </c>
      <c r="C109" s="292">
        <v>7</v>
      </c>
      <c r="D109" s="292">
        <v>2</v>
      </c>
      <c r="E109" s="292">
        <v>1</v>
      </c>
      <c r="F109" s="292">
        <v>1</v>
      </c>
      <c r="G109" s="292">
        <v>2</v>
      </c>
      <c r="H109" s="295" t="s">
        <v>269</v>
      </c>
      <c r="I109" s="297">
        <v>0</v>
      </c>
      <c r="J109" s="297">
        <v>0</v>
      </c>
      <c r="K109" s="292" t="s">
        <v>236</v>
      </c>
      <c r="L109" s="297">
        <v>0</v>
      </c>
    </row>
    <row r="110" spans="1:12" ht="12.75">
      <c r="A110" s="244">
        <v>80</v>
      </c>
      <c r="B110" s="292">
        <v>2</v>
      </c>
      <c r="C110" s="292">
        <v>7</v>
      </c>
      <c r="D110" s="292">
        <v>3</v>
      </c>
      <c r="E110" s="292"/>
      <c r="F110" s="292"/>
      <c r="G110" s="292"/>
      <c r="H110" s="295" t="s">
        <v>270</v>
      </c>
      <c r="I110" s="296">
        <f>I111+I112</f>
        <v>0</v>
      </c>
      <c r="J110" s="296">
        <f>J111+J112</f>
        <v>0</v>
      </c>
      <c r="K110" s="299" t="s">
        <v>236</v>
      </c>
      <c r="L110" s="296">
        <f>L111+L112</f>
        <v>0</v>
      </c>
    </row>
    <row r="111" spans="1:12" ht="22.5" customHeight="1">
      <c r="A111" s="244">
        <v>81</v>
      </c>
      <c r="B111" s="292">
        <v>2</v>
      </c>
      <c r="C111" s="292">
        <v>7</v>
      </c>
      <c r="D111" s="292">
        <v>3</v>
      </c>
      <c r="E111" s="292">
        <v>1</v>
      </c>
      <c r="F111" s="292">
        <v>1</v>
      </c>
      <c r="G111" s="292">
        <v>1</v>
      </c>
      <c r="H111" s="295" t="s">
        <v>271</v>
      </c>
      <c r="I111" s="297">
        <v>0</v>
      </c>
      <c r="J111" s="297">
        <v>0</v>
      </c>
      <c r="K111" s="292" t="s">
        <v>236</v>
      </c>
      <c r="L111" s="297">
        <v>0</v>
      </c>
    </row>
    <row r="112" spans="1:12" ht="22.5" customHeight="1">
      <c r="A112" s="244">
        <v>82</v>
      </c>
      <c r="B112" s="292">
        <v>2</v>
      </c>
      <c r="C112" s="292">
        <v>7</v>
      </c>
      <c r="D112" s="292">
        <v>3</v>
      </c>
      <c r="E112" s="292">
        <v>1</v>
      </c>
      <c r="F112" s="292">
        <v>1</v>
      </c>
      <c r="G112" s="292">
        <v>2</v>
      </c>
      <c r="H112" s="295" t="s">
        <v>106</v>
      </c>
      <c r="I112" s="297">
        <v>0</v>
      </c>
      <c r="J112" s="297">
        <v>0</v>
      </c>
      <c r="K112" s="292" t="s">
        <v>236</v>
      </c>
      <c r="L112" s="297">
        <v>0</v>
      </c>
    </row>
    <row r="113" spans="1:12" ht="12.75">
      <c r="A113" s="244">
        <v>83</v>
      </c>
      <c r="B113" s="291">
        <v>2</v>
      </c>
      <c r="C113" s="291">
        <v>8</v>
      </c>
      <c r="D113" s="291"/>
      <c r="E113" s="291"/>
      <c r="F113" s="291"/>
      <c r="G113" s="291"/>
      <c r="H113" s="293" t="s">
        <v>107</v>
      </c>
      <c r="I113" s="294">
        <f>I114+I118</f>
        <v>0</v>
      </c>
      <c r="J113" s="294">
        <f>J114+J118</f>
        <v>0</v>
      </c>
      <c r="K113" s="299" t="s">
        <v>236</v>
      </c>
      <c r="L113" s="294">
        <f>L114+L118</f>
        <v>0</v>
      </c>
    </row>
    <row r="114" spans="1:12" ht="12.75">
      <c r="A114" s="244">
        <v>84</v>
      </c>
      <c r="B114" s="292">
        <v>2</v>
      </c>
      <c r="C114" s="292">
        <v>8</v>
      </c>
      <c r="D114" s="292">
        <v>1</v>
      </c>
      <c r="E114" s="292">
        <v>1</v>
      </c>
      <c r="F114" s="292"/>
      <c r="G114" s="292"/>
      <c r="H114" s="295" t="s">
        <v>85</v>
      </c>
      <c r="I114" s="296">
        <f>I115</f>
        <v>0</v>
      </c>
      <c r="J114" s="296">
        <f>J115</f>
        <v>0</v>
      </c>
      <c r="K114" s="299" t="s">
        <v>236</v>
      </c>
      <c r="L114" s="296">
        <f>L115</f>
        <v>0</v>
      </c>
    </row>
    <row r="115" spans="1:12" ht="12.75">
      <c r="A115" s="244">
        <v>85</v>
      </c>
      <c r="B115" s="292">
        <v>2</v>
      </c>
      <c r="C115" s="292">
        <v>8</v>
      </c>
      <c r="D115" s="292">
        <v>1</v>
      </c>
      <c r="E115" s="292">
        <v>1</v>
      </c>
      <c r="F115" s="292">
        <v>1</v>
      </c>
      <c r="G115" s="292"/>
      <c r="H115" s="295" t="s">
        <v>85</v>
      </c>
      <c r="I115" s="296">
        <f>I116+I117</f>
        <v>0</v>
      </c>
      <c r="J115" s="296">
        <f>J116+J117</f>
        <v>0</v>
      </c>
      <c r="K115" s="299" t="s">
        <v>236</v>
      </c>
      <c r="L115" s="296">
        <f>L116+L117</f>
        <v>0</v>
      </c>
    </row>
    <row r="116" spans="1:12" ht="12.75">
      <c r="A116" s="244">
        <v>86</v>
      </c>
      <c r="B116" s="292">
        <v>2</v>
      </c>
      <c r="C116" s="292">
        <v>8</v>
      </c>
      <c r="D116" s="292">
        <v>1</v>
      </c>
      <c r="E116" s="292">
        <v>1</v>
      </c>
      <c r="F116" s="292">
        <v>1</v>
      </c>
      <c r="G116" s="292">
        <v>1</v>
      </c>
      <c r="H116" s="295" t="s">
        <v>272</v>
      </c>
      <c r="I116" s="297">
        <v>0</v>
      </c>
      <c r="J116" s="297">
        <v>0</v>
      </c>
      <c r="K116" s="292" t="s">
        <v>236</v>
      </c>
      <c r="L116" s="297">
        <v>0</v>
      </c>
    </row>
    <row r="117" spans="1:12" ht="22.5" customHeight="1">
      <c r="A117" s="244">
        <v>87</v>
      </c>
      <c r="B117" s="292">
        <v>2</v>
      </c>
      <c r="C117" s="292">
        <v>8</v>
      </c>
      <c r="D117" s="292">
        <v>1</v>
      </c>
      <c r="E117" s="292">
        <v>1</v>
      </c>
      <c r="F117" s="292">
        <v>1</v>
      </c>
      <c r="G117" s="292">
        <v>2</v>
      </c>
      <c r="H117" s="295" t="s">
        <v>273</v>
      </c>
      <c r="I117" s="297">
        <v>0</v>
      </c>
      <c r="J117" s="297">
        <v>0</v>
      </c>
      <c r="K117" s="292" t="s">
        <v>236</v>
      </c>
      <c r="L117" s="297">
        <v>0</v>
      </c>
    </row>
    <row r="118" spans="1:12" ht="12.75">
      <c r="A118" s="244">
        <v>88</v>
      </c>
      <c r="B118" s="292">
        <v>2</v>
      </c>
      <c r="C118" s="292">
        <v>8</v>
      </c>
      <c r="D118" s="292">
        <v>1</v>
      </c>
      <c r="E118" s="292">
        <v>2</v>
      </c>
      <c r="F118" s="292"/>
      <c r="G118" s="292"/>
      <c r="H118" s="295" t="s">
        <v>86</v>
      </c>
      <c r="I118" s="296">
        <f>I119</f>
        <v>0</v>
      </c>
      <c r="J118" s="296">
        <f>J119</f>
        <v>0</v>
      </c>
      <c r="K118" s="299" t="s">
        <v>236</v>
      </c>
      <c r="L118" s="296">
        <f>L119</f>
        <v>0</v>
      </c>
    </row>
    <row r="119" spans="1:12" ht="22.5" customHeight="1">
      <c r="A119" s="244">
        <v>89</v>
      </c>
      <c r="B119" s="292">
        <v>2</v>
      </c>
      <c r="C119" s="292">
        <v>8</v>
      </c>
      <c r="D119" s="292">
        <v>1</v>
      </c>
      <c r="E119" s="292">
        <v>2</v>
      </c>
      <c r="F119" s="292">
        <v>1</v>
      </c>
      <c r="G119" s="292">
        <v>1</v>
      </c>
      <c r="H119" s="295" t="s">
        <v>110</v>
      </c>
      <c r="I119" s="297">
        <v>0</v>
      </c>
      <c r="J119" s="297">
        <v>0</v>
      </c>
      <c r="K119" s="292" t="s">
        <v>236</v>
      </c>
      <c r="L119" s="297">
        <v>0</v>
      </c>
    </row>
    <row r="120" spans="1:12" ht="52.5" customHeight="1">
      <c r="A120" s="244">
        <v>90</v>
      </c>
      <c r="B120" s="291">
        <v>2</v>
      </c>
      <c r="C120" s="291">
        <v>9</v>
      </c>
      <c r="D120" s="291"/>
      <c r="E120" s="291"/>
      <c r="F120" s="291"/>
      <c r="G120" s="291"/>
      <c r="H120" s="293" t="s">
        <v>274</v>
      </c>
      <c r="I120" s="294">
        <f>I121+I123</f>
        <v>0</v>
      </c>
      <c r="J120" s="294">
        <f>J121+J123</f>
        <v>0</v>
      </c>
      <c r="K120" s="299" t="s">
        <v>236</v>
      </c>
      <c r="L120" s="294">
        <f>L121+L123</f>
        <v>0</v>
      </c>
    </row>
    <row r="121" spans="1:12" ht="45" customHeight="1">
      <c r="A121" s="244">
        <v>91</v>
      </c>
      <c r="B121" s="292">
        <v>2</v>
      </c>
      <c r="C121" s="292">
        <v>9</v>
      </c>
      <c r="D121" s="292">
        <v>1</v>
      </c>
      <c r="E121" s="292"/>
      <c r="F121" s="292"/>
      <c r="G121" s="292"/>
      <c r="H121" s="295" t="s">
        <v>112</v>
      </c>
      <c r="I121" s="296">
        <f>I122</f>
        <v>0</v>
      </c>
      <c r="J121" s="296">
        <f>J122</f>
        <v>0</v>
      </c>
      <c r="K121" s="299" t="s">
        <v>236</v>
      </c>
      <c r="L121" s="296">
        <f>L122</f>
        <v>0</v>
      </c>
    </row>
    <row r="122" spans="1:12" ht="12.75">
      <c r="A122" s="244">
        <v>92</v>
      </c>
      <c r="B122" s="292">
        <v>2</v>
      </c>
      <c r="C122" s="292">
        <v>9</v>
      </c>
      <c r="D122" s="292">
        <v>1</v>
      </c>
      <c r="E122" s="292">
        <v>1</v>
      </c>
      <c r="F122" s="292">
        <v>1</v>
      </c>
      <c r="G122" s="292">
        <v>1</v>
      </c>
      <c r="H122" s="295" t="s">
        <v>254</v>
      </c>
      <c r="I122" s="297">
        <v>0</v>
      </c>
      <c r="J122" s="297">
        <v>0</v>
      </c>
      <c r="K122" s="292" t="s">
        <v>236</v>
      </c>
      <c r="L122" s="297">
        <v>0</v>
      </c>
    </row>
    <row r="123" spans="1:12" ht="45" customHeight="1">
      <c r="A123" s="244">
        <v>93</v>
      </c>
      <c r="B123" s="292">
        <v>2</v>
      </c>
      <c r="C123" s="292">
        <v>9</v>
      </c>
      <c r="D123" s="292">
        <v>2</v>
      </c>
      <c r="E123" s="292"/>
      <c r="F123" s="292"/>
      <c r="G123" s="292"/>
      <c r="H123" s="295" t="s">
        <v>274</v>
      </c>
      <c r="I123" s="296">
        <f>I124+I129</f>
        <v>0</v>
      </c>
      <c r="J123" s="296">
        <f>J124+J129</f>
        <v>0</v>
      </c>
      <c r="K123" s="292" t="s">
        <v>236</v>
      </c>
      <c r="L123" s="296">
        <f>L124+L129</f>
        <v>0</v>
      </c>
    </row>
    <row r="124" spans="1:12" ht="12.75">
      <c r="A124" s="244">
        <v>94</v>
      </c>
      <c r="B124" s="292">
        <v>2</v>
      </c>
      <c r="C124" s="292">
        <v>9</v>
      </c>
      <c r="D124" s="292">
        <v>2</v>
      </c>
      <c r="E124" s="292">
        <v>1</v>
      </c>
      <c r="F124" s="292"/>
      <c r="G124" s="292"/>
      <c r="H124" s="295" t="s">
        <v>85</v>
      </c>
      <c r="I124" s="296">
        <f>I125</f>
        <v>0</v>
      </c>
      <c r="J124" s="296">
        <f>J125</f>
        <v>0</v>
      </c>
      <c r="K124" s="292" t="s">
        <v>236</v>
      </c>
      <c r="L124" s="296">
        <f>L125</f>
        <v>0</v>
      </c>
    </row>
    <row r="125" spans="1:12" ht="12.75">
      <c r="A125" s="244">
        <v>95</v>
      </c>
      <c r="B125" s="292">
        <v>2</v>
      </c>
      <c r="C125" s="292">
        <v>9</v>
      </c>
      <c r="D125" s="292">
        <v>2</v>
      </c>
      <c r="E125" s="292">
        <v>1</v>
      </c>
      <c r="F125" s="292">
        <v>1</v>
      </c>
      <c r="G125" s="292"/>
      <c r="H125" s="295" t="s">
        <v>85</v>
      </c>
      <c r="I125" s="296">
        <f>I126+I127+I128</f>
        <v>0</v>
      </c>
      <c r="J125" s="296">
        <f>J126+J127+J128</f>
        <v>0</v>
      </c>
      <c r="K125" s="292" t="s">
        <v>236</v>
      </c>
      <c r="L125" s="296">
        <f>L126+L127+L128</f>
        <v>0</v>
      </c>
    </row>
    <row r="126" spans="1:12" ht="22.5" customHeight="1">
      <c r="A126" s="244">
        <v>96</v>
      </c>
      <c r="B126" s="292">
        <v>2</v>
      </c>
      <c r="C126" s="292">
        <v>9</v>
      </c>
      <c r="D126" s="292">
        <v>2</v>
      </c>
      <c r="E126" s="292">
        <v>1</v>
      </c>
      <c r="F126" s="292">
        <v>1</v>
      </c>
      <c r="G126" s="292">
        <v>1</v>
      </c>
      <c r="H126" s="295" t="s">
        <v>275</v>
      </c>
      <c r="I126" s="297">
        <v>0</v>
      </c>
      <c r="J126" s="297">
        <v>0</v>
      </c>
      <c r="K126" s="292" t="s">
        <v>236</v>
      </c>
      <c r="L126" s="297">
        <v>0</v>
      </c>
    </row>
    <row r="127" spans="1:12" ht="33.75" customHeight="1">
      <c r="A127" s="244">
        <v>97</v>
      </c>
      <c r="B127" s="292">
        <v>2</v>
      </c>
      <c r="C127" s="292">
        <v>9</v>
      </c>
      <c r="D127" s="292">
        <v>2</v>
      </c>
      <c r="E127" s="292">
        <v>1</v>
      </c>
      <c r="F127" s="292">
        <v>1</v>
      </c>
      <c r="G127" s="292">
        <v>2</v>
      </c>
      <c r="H127" s="295" t="s">
        <v>114</v>
      </c>
      <c r="I127" s="297">
        <v>0</v>
      </c>
      <c r="J127" s="297">
        <v>0</v>
      </c>
      <c r="K127" s="292" t="s">
        <v>236</v>
      </c>
      <c r="L127" s="297">
        <v>0</v>
      </c>
    </row>
    <row r="128" spans="1:12" ht="22.5" customHeight="1">
      <c r="A128" s="244">
        <v>98</v>
      </c>
      <c r="B128" s="292">
        <v>2</v>
      </c>
      <c r="C128" s="292">
        <v>9</v>
      </c>
      <c r="D128" s="292">
        <v>2</v>
      </c>
      <c r="E128" s="292">
        <v>1</v>
      </c>
      <c r="F128" s="292">
        <v>1</v>
      </c>
      <c r="G128" s="292">
        <v>3</v>
      </c>
      <c r="H128" s="295" t="s">
        <v>276</v>
      </c>
      <c r="I128" s="297">
        <v>0</v>
      </c>
      <c r="J128" s="297">
        <v>0</v>
      </c>
      <c r="K128" s="292" t="s">
        <v>236</v>
      </c>
      <c r="L128" s="297">
        <v>0</v>
      </c>
    </row>
    <row r="129" spans="1:12" ht="12.75">
      <c r="A129" s="244">
        <v>99</v>
      </c>
      <c r="B129" s="292">
        <v>2</v>
      </c>
      <c r="C129" s="292">
        <v>9</v>
      </c>
      <c r="D129" s="292">
        <v>2</v>
      </c>
      <c r="E129" s="292">
        <v>2</v>
      </c>
      <c r="F129" s="292"/>
      <c r="G129" s="292"/>
      <c r="H129" s="295" t="s">
        <v>86</v>
      </c>
      <c r="I129" s="296">
        <f>I130</f>
        <v>0</v>
      </c>
      <c r="J129" s="296">
        <f>J130</f>
        <v>0</v>
      </c>
      <c r="K129" s="292" t="s">
        <v>236</v>
      </c>
      <c r="L129" s="296">
        <f>L130</f>
        <v>0</v>
      </c>
    </row>
    <row r="130" spans="1:12" ht="12.75">
      <c r="A130" s="244">
        <v>100</v>
      </c>
      <c r="B130" s="292">
        <v>2</v>
      </c>
      <c r="C130" s="292">
        <v>9</v>
      </c>
      <c r="D130" s="292">
        <v>2</v>
      </c>
      <c r="E130" s="292">
        <v>2</v>
      </c>
      <c r="F130" s="292">
        <v>1</v>
      </c>
      <c r="G130" s="292"/>
      <c r="H130" s="295" t="s">
        <v>277</v>
      </c>
      <c r="I130" s="296">
        <f>I131+I132+I133</f>
        <v>0</v>
      </c>
      <c r="J130" s="296">
        <f>J131+J132+J133</f>
        <v>0</v>
      </c>
      <c r="K130" s="292" t="s">
        <v>236</v>
      </c>
      <c r="L130" s="296">
        <f>L131+L132+L133</f>
        <v>0</v>
      </c>
    </row>
    <row r="131" spans="1:12" ht="22.5" customHeight="1">
      <c r="A131" s="244">
        <v>101</v>
      </c>
      <c r="B131" s="292">
        <v>2</v>
      </c>
      <c r="C131" s="292">
        <v>9</v>
      </c>
      <c r="D131" s="292">
        <v>2</v>
      </c>
      <c r="E131" s="292">
        <v>2</v>
      </c>
      <c r="F131" s="292">
        <v>1</v>
      </c>
      <c r="G131" s="292">
        <v>1</v>
      </c>
      <c r="H131" s="295" t="s">
        <v>278</v>
      </c>
      <c r="I131" s="297">
        <v>0</v>
      </c>
      <c r="J131" s="297">
        <v>0</v>
      </c>
      <c r="K131" s="292" t="s">
        <v>236</v>
      </c>
      <c r="L131" s="297">
        <v>0</v>
      </c>
    </row>
    <row r="132" spans="1:12" ht="22.5" customHeight="1">
      <c r="A132" s="244">
        <v>102</v>
      </c>
      <c r="B132" s="292">
        <v>2</v>
      </c>
      <c r="C132" s="292">
        <v>9</v>
      </c>
      <c r="D132" s="292">
        <v>2</v>
      </c>
      <c r="E132" s="292">
        <v>2</v>
      </c>
      <c r="F132" s="292">
        <v>1</v>
      </c>
      <c r="G132" s="292">
        <v>2</v>
      </c>
      <c r="H132" s="295" t="s">
        <v>279</v>
      </c>
      <c r="I132" s="297">
        <v>0</v>
      </c>
      <c r="J132" s="297">
        <v>0</v>
      </c>
      <c r="K132" s="292" t="s">
        <v>236</v>
      </c>
      <c r="L132" s="297">
        <v>0</v>
      </c>
    </row>
    <row r="133" spans="1:12" ht="22.5" customHeight="1">
      <c r="A133" s="244">
        <v>103</v>
      </c>
      <c r="B133" s="292">
        <v>2</v>
      </c>
      <c r="C133" s="292">
        <v>9</v>
      </c>
      <c r="D133" s="292">
        <v>2</v>
      </c>
      <c r="E133" s="292">
        <v>2</v>
      </c>
      <c r="F133" s="292">
        <v>1</v>
      </c>
      <c r="G133" s="292">
        <v>3</v>
      </c>
      <c r="H133" s="295" t="s">
        <v>119</v>
      </c>
      <c r="I133" s="297">
        <v>0</v>
      </c>
      <c r="J133" s="297">
        <v>0</v>
      </c>
      <c r="K133" s="292" t="s">
        <v>236</v>
      </c>
      <c r="L133" s="297">
        <v>0</v>
      </c>
    </row>
    <row r="134" spans="1:12" ht="63" customHeight="1">
      <c r="A134" s="244">
        <v>104</v>
      </c>
      <c r="B134" s="291">
        <v>3</v>
      </c>
      <c r="C134" s="291"/>
      <c r="D134" s="291"/>
      <c r="E134" s="291"/>
      <c r="F134" s="291"/>
      <c r="G134" s="291"/>
      <c r="H134" s="293" t="s">
        <v>120</v>
      </c>
      <c r="I134" s="294">
        <f>I135+I157+I158</f>
        <v>0</v>
      </c>
      <c r="J134" s="294">
        <f>J135+J157+J158</f>
        <v>0</v>
      </c>
      <c r="K134" s="292" t="s">
        <v>236</v>
      </c>
      <c r="L134" s="294">
        <f>L135+L157+L158</f>
        <v>0</v>
      </c>
    </row>
    <row r="135" spans="1:12" ht="31.5" customHeight="1">
      <c r="A135" s="244">
        <v>105</v>
      </c>
      <c r="B135" s="291">
        <v>3</v>
      </c>
      <c r="C135" s="291">
        <v>1</v>
      </c>
      <c r="D135" s="292"/>
      <c r="E135" s="292"/>
      <c r="F135" s="292"/>
      <c r="G135" s="292"/>
      <c r="H135" s="293" t="s">
        <v>121</v>
      </c>
      <c r="I135" s="294">
        <f>I136+I148+I154+I155+I156</f>
        <v>0</v>
      </c>
      <c r="J135" s="294">
        <f>J136+J148+J154+J155+J156</f>
        <v>0</v>
      </c>
      <c r="K135" s="292" t="s">
        <v>236</v>
      </c>
      <c r="L135" s="294">
        <f>L136+L148+L154+L155+L156</f>
        <v>0</v>
      </c>
    </row>
    <row r="136" spans="1:12" ht="22.5" customHeight="1">
      <c r="A136" s="244">
        <v>106</v>
      </c>
      <c r="B136" s="292">
        <v>3</v>
      </c>
      <c r="C136" s="292">
        <v>1</v>
      </c>
      <c r="D136" s="292">
        <v>1</v>
      </c>
      <c r="E136" s="292"/>
      <c r="F136" s="292"/>
      <c r="G136" s="292"/>
      <c r="H136" s="295" t="s">
        <v>122</v>
      </c>
      <c r="I136" s="296">
        <f>I137+I139+I143+I146+I147</f>
        <v>0</v>
      </c>
      <c r="J136" s="296">
        <f>J137+J139+J143+J146+J147</f>
        <v>0</v>
      </c>
      <c r="K136" s="292" t="s">
        <v>236</v>
      </c>
      <c r="L136" s="296">
        <f>L137+L139+L143+L146+L147</f>
        <v>0</v>
      </c>
    </row>
    <row r="137" spans="1:12" ht="12.75">
      <c r="A137" s="244">
        <v>107</v>
      </c>
      <c r="B137" s="292">
        <v>3</v>
      </c>
      <c r="C137" s="292">
        <v>1</v>
      </c>
      <c r="D137" s="292">
        <v>1</v>
      </c>
      <c r="E137" s="292">
        <v>1</v>
      </c>
      <c r="F137" s="292"/>
      <c r="G137" s="292"/>
      <c r="H137" s="295" t="s">
        <v>280</v>
      </c>
      <c r="I137" s="296">
        <f>I138</f>
        <v>0</v>
      </c>
      <c r="J137" s="296">
        <f>J138</f>
        <v>0</v>
      </c>
      <c r="K137" s="292" t="s">
        <v>236</v>
      </c>
      <c r="L137" s="296">
        <f>L138</f>
        <v>0</v>
      </c>
    </row>
    <row r="138" spans="1:12" ht="12.75">
      <c r="A138" s="244">
        <v>108</v>
      </c>
      <c r="B138" s="292">
        <v>3</v>
      </c>
      <c r="C138" s="292">
        <v>1</v>
      </c>
      <c r="D138" s="292">
        <v>1</v>
      </c>
      <c r="E138" s="292">
        <v>1</v>
      </c>
      <c r="F138" s="292">
        <v>1</v>
      </c>
      <c r="G138" s="292">
        <v>1</v>
      </c>
      <c r="H138" s="295" t="s">
        <v>280</v>
      </c>
      <c r="I138" s="297">
        <v>0</v>
      </c>
      <c r="J138" s="297">
        <v>0</v>
      </c>
      <c r="K138" s="292" t="s">
        <v>236</v>
      </c>
      <c r="L138" s="297">
        <v>0</v>
      </c>
    </row>
    <row r="139" spans="1:12" ht="12.75">
      <c r="A139" s="244">
        <v>109</v>
      </c>
      <c r="B139" s="292">
        <v>3</v>
      </c>
      <c r="C139" s="292">
        <v>1</v>
      </c>
      <c r="D139" s="292">
        <v>1</v>
      </c>
      <c r="E139" s="292">
        <v>2</v>
      </c>
      <c r="F139" s="292"/>
      <c r="G139" s="292"/>
      <c r="H139" s="295" t="s">
        <v>281</v>
      </c>
      <c r="I139" s="296">
        <f>I140+I141+I142</f>
        <v>0</v>
      </c>
      <c r="J139" s="296">
        <f>J140+J141+J142</f>
        <v>0</v>
      </c>
      <c r="K139" s="292" t="s">
        <v>236</v>
      </c>
      <c r="L139" s="296">
        <f>L140+L141+L142</f>
        <v>0</v>
      </c>
    </row>
    <row r="140" spans="1:12" ht="12.75">
      <c r="A140" s="244">
        <v>110</v>
      </c>
      <c r="B140" s="292">
        <v>3</v>
      </c>
      <c r="C140" s="292">
        <v>1</v>
      </c>
      <c r="D140" s="292">
        <v>1</v>
      </c>
      <c r="E140" s="292">
        <v>2</v>
      </c>
      <c r="F140" s="292">
        <v>1</v>
      </c>
      <c r="G140" s="292">
        <v>1</v>
      </c>
      <c r="H140" s="295" t="s">
        <v>125</v>
      </c>
      <c r="I140" s="297">
        <v>0</v>
      </c>
      <c r="J140" s="297">
        <v>0</v>
      </c>
      <c r="K140" s="292" t="s">
        <v>236</v>
      </c>
      <c r="L140" s="297">
        <v>0</v>
      </c>
    </row>
    <row r="141" spans="1:12" ht="12.75">
      <c r="A141" s="244">
        <v>111</v>
      </c>
      <c r="B141" s="292">
        <v>3</v>
      </c>
      <c r="C141" s="292">
        <v>1</v>
      </c>
      <c r="D141" s="292">
        <v>1</v>
      </c>
      <c r="E141" s="292">
        <v>2</v>
      </c>
      <c r="F141" s="292">
        <v>1</v>
      </c>
      <c r="G141" s="292">
        <v>2</v>
      </c>
      <c r="H141" s="295" t="s">
        <v>126</v>
      </c>
      <c r="I141" s="297">
        <v>0</v>
      </c>
      <c r="J141" s="297">
        <v>0</v>
      </c>
      <c r="K141" s="292" t="s">
        <v>236</v>
      </c>
      <c r="L141" s="297">
        <v>0</v>
      </c>
    </row>
    <row r="142" spans="1:12" ht="12.75">
      <c r="A142" s="244">
        <v>112</v>
      </c>
      <c r="B142" s="292">
        <v>3</v>
      </c>
      <c r="C142" s="292">
        <v>1</v>
      </c>
      <c r="D142" s="292">
        <v>1</v>
      </c>
      <c r="E142" s="292">
        <v>2</v>
      </c>
      <c r="F142" s="292">
        <v>1</v>
      </c>
      <c r="G142" s="292">
        <v>3</v>
      </c>
      <c r="H142" s="295" t="s">
        <v>127</v>
      </c>
      <c r="I142" s="297">
        <v>0</v>
      </c>
      <c r="J142" s="297">
        <v>0</v>
      </c>
      <c r="K142" s="292" t="s">
        <v>236</v>
      </c>
      <c r="L142" s="297">
        <v>0</v>
      </c>
    </row>
    <row r="143" spans="1:12" ht="12.75">
      <c r="A143" s="244">
        <v>113</v>
      </c>
      <c r="B143" s="292">
        <v>3</v>
      </c>
      <c r="C143" s="292">
        <v>1</v>
      </c>
      <c r="D143" s="292">
        <v>1</v>
      </c>
      <c r="E143" s="292">
        <v>3</v>
      </c>
      <c r="F143" s="292"/>
      <c r="G143" s="292"/>
      <c r="H143" s="295" t="s">
        <v>282</v>
      </c>
      <c r="I143" s="296">
        <f>I144+I145</f>
        <v>0</v>
      </c>
      <c r="J143" s="296">
        <f>J144+J145</f>
        <v>0</v>
      </c>
      <c r="K143" s="292" t="s">
        <v>236</v>
      </c>
      <c r="L143" s="296">
        <f>L144+L145</f>
        <v>0</v>
      </c>
    </row>
    <row r="144" spans="1:12" ht="12.75">
      <c r="A144" s="244">
        <v>114</v>
      </c>
      <c r="B144" s="292">
        <v>3</v>
      </c>
      <c r="C144" s="292">
        <v>1</v>
      </c>
      <c r="D144" s="292">
        <v>1</v>
      </c>
      <c r="E144" s="292">
        <v>3</v>
      </c>
      <c r="F144" s="292">
        <v>1</v>
      </c>
      <c r="G144" s="292">
        <v>1</v>
      </c>
      <c r="H144" s="295" t="s">
        <v>129</v>
      </c>
      <c r="I144" s="297">
        <v>0</v>
      </c>
      <c r="J144" s="297">
        <v>0</v>
      </c>
      <c r="K144" s="292" t="s">
        <v>236</v>
      </c>
      <c r="L144" s="297">
        <v>0</v>
      </c>
    </row>
    <row r="145" spans="1:12" ht="12.75">
      <c r="A145" s="244">
        <v>115</v>
      </c>
      <c r="B145" s="292">
        <v>3</v>
      </c>
      <c r="C145" s="292">
        <v>1</v>
      </c>
      <c r="D145" s="292">
        <v>1</v>
      </c>
      <c r="E145" s="292">
        <v>3</v>
      </c>
      <c r="F145" s="292">
        <v>1</v>
      </c>
      <c r="G145" s="292">
        <v>2</v>
      </c>
      <c r="H145" s="295" t="s">
        <v>130</v>
      </c>
      <c r="I145" s="297">
        <v>0</v>
      </c>
      <c r="J145" s="297">
        <v>0</v>
      </c>
      <c r="K145" s="292" t="s">
        <v>236</v>
      </c>
      <c r="L145" s="297">
        <v>0</v>
      </c>
    </row>
    <row r="146" spans="1:12" ht="12.75">
      <c r="A146" s="244">
        <v>116</v>
      </c>
      <c r="B146" s="292">
        <v>3</v>
      </c>
      <c r="C146" s="292">
        <v>1</v>
      </c>
      <c r="D146" s="292">
        <v>1</v>
      </c>
      <c r="E146" s="292">
        <v>4</v>
      </c>
      <c r="F146" s="292"/>
      <c r="G146" s="292"/>
      <c r="H146" s="295" t="s">
        <v>283</v>
      </c>
      <c r="I146" s="297">
        <v>0</v>
      </c>
      <c r="J146" s="297">
        <v>0</v>
      </c>
      <c r="K146" s="292" t="s">
        <v>236</v>
      </c>
      <c r="L146" s="297">
        <v>0</v>
      </c>
    </row>
    <row r="147" spans="1:12" ht="22.5" customHeight="1">
      <c r="A147" s="244">
        <v>117</v>
      </c>
      <c r="B147" s="292">
        <v>3</v>
      </c>
      <c r="C147" s="292">
        <v>1</v>
      </c>
      <c r="D147" s="292">
        <v>1</v>
      </c>
      <c r="E147" s="292">
        <v>5</v>
      </c>
      <c r="F147" s="292"/>
      <c r="G147" s="292"/>
      <c r="H147" s="295" t="s">
        <v>135</v>
      </c>
      <c r="I147" s="297">
        <v>0</v>
      </c>
      <c r="J147" s="297">
        <v>0</v>
      </c>
      <c r="K147" s="292" t="s">
        <v>236</v>
      </c>
      <c r="L147" s="297">
        <v>0</v>
      </c>
    </row>
    <row r="148" spans="1:12" ht="22.5" customHeight="1">
      <c r="A148" s="244">
        <v>118</v>
      </c>
      <c r="B148" s="292">
        <v>3</v>
      </c>
      <c r="C148" s="292">
        <v>1</v>
      </c>
      <c r="D148" s="292">
        <v>2</v>
      </c>
      <c r="E148" s="292"/>
      <c r="F148" s="292"/>
      <c r="G148" s="292"/>
      <c r="H148" s="295" t="s">
        <v>284</v>
      </c>
      <c r="I148" s="296">
        <f>I149+I150+I151+I152+I153</f>
        <v>0</v>
      </c>
      <c r="J148" s="296">
        <f>J149+J150+J151+J152+J153</f>
        <v>0</v>
      </c>
      <c r="K148" s="292" t="s">
        <v>236</v>
      </c>
      <c r="L148" s="296">
        <f>L149+L150+L151+L152+L153</f>
        <v>0</v>
      </c>
    </row>
    <row r="149" spans="1:12" ht="22.5" customHeight="1">
      <c r="A149" s="244">
        <v>119</v>
      </c>
      <c r="B149" s="292">
        <v>3</v>
      </c>
      <c r="C149" s="292">
        <v>1</v>
      </c>
      <c r="D149" s="292">
        <v>2</v>
      </c>
      <c r="E149" s="292">
        <v>1</v>
      </c>
      <c r="F149" s="292">
        <v>1</v>
      </c>
      <c r="G149" s="292">
        <v>1</v>
      </c>
      <c r="H149" s="295" t="s">
        <v>138</v>
      </c>
      <c r="I149" s="297">
        <v>0</v>
      </c>
      <c r="J149" s="297">
        <v>0</v>
      </c>
      <c r="K149" s="292" t="s">
        <v>236</v>
      </c>
      <c r="L149" s="297">
        <v>0</v>
      </c>
    </row>
    <row r="150" spans="1:12" ht="33.75" customHeight="1">
      <c r="A150" s="244">
        <v>120</v>
      </c>
      <c r="B150" s="292">
        <v>3</v>
      </c>
      <c r="C150" s="292">
        <v>1</v>
      </c>
      <c r="D150" s="292">
        <v>2</v>
      </c>
      <c r="E150" s="292">
        <v>1</v>
      </c>
      <c r="F150" s="292">
        <v>1</v>
      </c>
      <c r="G150" s="292">
        <v>2</v>
      </c>
      <c r="H150" s="295" t="s">
        <v>139</v>
      </c>
      <c r="I150" s="297">
        <v>0</v>
      </c>
      <c r="J150" s="297">
        <v>0</v>
      </c>
      <c r="K150" s="292" t="s">
        <v>236</v>
      </c>
      <c r="L150" s="297">
        <v>0</v>
      </c>
    </row>
    <row r="151" spans="1:12" ht="12.75">
      <c r="A151" s="244">
        <v>121</v>
      </c>
      <c r="B151" s="292">
        <v>3</v>
      </c>
      <c r="C151" s="292">
        <v>1</v>
      </c>
      <c r="D151" s="292">
        <v>2</v>
      </c>
      <c r="E151" s="292">
        <v>1</v>
      </c>
      <c r="F151" s="292">
        <v>1</v>
      </c>
      <c r="G151" s="292">
        <v>3</v>
      </c>
      <c r="H151" s="295" t="s">
        <v>285</v>
      </c>
      <c r="I151" s="297">
        <v>0</v>
      </c>
      <c r="J151" s="297">
        <v>0</v>
      </c>
      <c r="K151" s="292" t="s">
        <v>236</v>
      </c>
      <c r="L151" s="297">
        <v>0</v>
      </c>
    </row>
    <row r="152" spans="1:12" ht="12.75">
      <c r="A152" s="244">
        <v>122</v>
      </c>
      <c r="B152" s="292">
        <v>3</v>
      </c>
      <c r="C152" s="292">
        <v>1</v>
      </c>
      <c r="D152" s="292">
        <v>2</v>
      </c>
      <c r="E152" s="292">
        <v>1</v>
      </c>
      <c r="F152" s="292">
        <v>1</v>
      </c>
      <c r="G152" s="292">
        <v>4</v>
      </c>
      <c r="H152" s="295" t="s">
        <v>141</v>
      </c>
      <c r="I152" s="297">
        <v>0</v>
      </c>
      <c r="J152" s="297">
        <v>0</v>
      </c>
      <c r="K152" s="292" t="s">
        <v>236</v>
      </c>
      <c r="L152" s="297">
        <v>0</v>
      </c>
    </row>
    <row r="153" spans="1:12" ht="12.75">
      <c r="A153" s="244">
        <v>123</v>
      </c>
      <c r="B153" s="292">
        <v>3</v>
      </c>
      <c r="C153" s="292">
        <v>1</v>
      </c>
      <c r="D153" s="292">
        <v>2</v>
      </c>
      <c r="E153" s="292">
        <v>1</v>
      </c>
      <c r="F153" s="292">
        <v>1</v>
      </c>
      <c r="G153" s="292">
        <v>5</v>
      </c>
      <c r="H153" s="295" t="s">
        <v>286</v>
      </c>
      <c r="I153" s="297">
        <v>0</v>
      </c>
      <c r="J153" s="297">
        <v>0</v>
      </c>
      <c r="K153" s="292" t="s">
        <v>236</v>
      </c>
      <c r="L153" s="297">
        <v>0</v>
      </c>
    </row>
    <row r="154" spans="1:12" ht="12.75">
      <c r="A154" s="244">
        <v>124</v>
      </c>
      <c r="B154" s="292">
        <v>3</v>
      </c>
      <c r="C154" s="292">
        <v>1</v>
      </c>
      <c r="D154" s="292">
        <v>3</v>
      </c>
      <c r="E154" s="292"/>
      <c r="F154" s="292"/>
      <c r="G154" s="292"/>
      <c r="H154" s="295" t="s">
        <v>143</v>
      </c>
      <c r="I154" s="297">
        <v>0</v>
      </c>
      <c r="J154" s="297">
        <v>0</v>
      </c>
      <c r="K154" s="292" t="s">
        <v>236</v>
      </c>
      <c r="L154" s="297">
        <v>0</v>
      </c>
    </row>
    <row r="155" spans="1:12" ht="33.75" customHeight="1">
      <c r="A155" s="244">
        <v>125</v>
      </c>
      <c r="B155" s="292">
        <v>3</v>
      </c>
      <c r="C155" s="292">
        <v>1</v>
      </c>
      <c r="D155" s="292">
        <v>4</v>
      </c>
      <c r="E155" s="292"/>
      <c r="F155" s="292"/>
      <c r="G155" s="292"/>
      <c r="H155" s="295" t="s">
        <v>287</v>
      </c>
      <c r="I155" s="297">
        <v>0</v>
      </c>
      <c r="J155" s="297">
        <v>0</v>
      </c>
      <c r="K155" s="292" t="s">
        <v>236</v>
      </c>
      <c r="L155" s="297">
        <v>0</v>
      </c>
    </row>
    <row r="156" spans="1:12" ht="22.5" customHeight="1">
      <c r="A156" s="244">
        <v>126</v>
      </c>
      <c r="B156" s="292">
        <v>3</v>
      </c>
      <c r="C156" s="292">
        <v>1</v>
      </c>
      <c r="D156" s="292">
        <v>5</v>
      </c>
      <c r="E156" s="292"/>
      <c r="F156" s="292"/>
      <c r="G156" s="292"/>
      <c r="H156" s="295" t="s">
        <v>152</v>
      </c>
      <c r="I156" s="297">
        <v>0</v>
      </c>
      <c r="J156" s="297">
        <v>0</v>
      </c>
      <c r="K156" s="292" t="s">
        <v>236</v>
      </c>
      <c r="L156" s="297">
        <v>0</v>
      </c>
    </row>
    <row r="157" spans="1:12" ht="21" customHeight="1">
      <c r="A157" s="244">
        <v>127</v>
      </c>
      <c r="B157" s="291">
        <v>3</v>
      </c>
      <c r="C157" s="291">
        <v>2</v>
      </c>
      <c r="D157" s="291"/>
      <c r="E157" s="291"/>
      <c r="F157" s="291"/>
      <c r="G157" s="291"/>
      <c r="H157" s="293" t="s">
        <v>288</v>
      </c>
      <c r="I157" s="300">
        <v>0</v>
      </c>
      <c r="J157" s="300">
        <v>0</v>
      </c>
      <c r="K157" s="292" t="s">
        <v>236</v>
      </c>
      <c r="L157" s="300">
        <v>0</v>
      </c>
    </row>
    <row r="158" spans="1:12" ht="31.5" customHeight="1">
      <c r="A158" s="244">
        <v>128</v>
      </c>
      <c r="B158" s="291">
        <v>3</v>
      </c>
      <c r="C158" s="291">
        <v>3</v>
      </c>
      <c r="D158" s="291"/>
      <c r="E158" s="291"/>
      <c r="F158" s="291"/>
      <c r="G158" s="291"/>
      <c r="H158" s="293" t="s">
        <v>289</v>
      </c>
      <c r="I158" s="300">
        <v>0</v>
      </c>
      <c r="J158" s="300">
        <v>0</v>
      </c>
      <c r="K158" s="292" t="s">
        <v>236</v>
      </c>
      <c r="L158" s="300">
        <v>0</v>
      </c>
    </row>
    <row r="159" spans="1:12" ht="12.75">
      <c r="A159" s="244">
        <v>129</v>
      </c>
      <c r="B159" s="292"/>
      <c r="C159" s="292"/>
      <c r="D159" s="292"/>
      <c r="E159" s="292"/>
      <c r="F159" s="292"/>
      <c r="G159" s="292"/>
      <c r="H159" s="293" t="s">
        <v>290</v>
      </c>
      <c r="I159" s="294">
        <f>I31+I134</f>
        <v>4495</v>
      </c>
      <c r="J159" s="294">
        <f>J31+J134</f>
        <v>44508.6</v>
      </c>
      <c r="K159" s="294">
        <f>K31</f>
        <v>0</v>
      </c>
      <c r="L159" s="294">
        <f>L31+L134</f>
        <v>0</v>
      </c>
    </row>
    <row r="160" spans="2:12" ht="12.75">
      <c r="B160" s="301"/>
      <c r="C160" s="301"/>
      <c r="D160" s="301"/>
      <c r="E160" s="301"/>
      <c r="F160" s="301"/>
      <c r="G160" s="301"/>
      <c r="H160" s="302"/>
      <c r="I160" s="301"/>
      <c r="J160" s="301"/>
      <c r="K160" s="301"/>
      <c r="L160" s="301"/>
    </row>
    <row r="161" spans="2:12" ht="12.75">
      <c r="B161" s="301"/>
      <c r="C161" s="301"/>
      <c r="D161" s="301"/>
      <c r="E161" s="301"/>
      <c r="F161" s="301"/>
      <c r="G161" s="301"/>
      <c r="H161" s="302"/>
      <c r="I161" s="301"/>
      <c r="J161" s="301"/>
      <c r="K161" s="301"/>
      <c r="L161" s="301"/>
    </row>
    <row r="162" spans="2:12" ht="12.75">
      <c r="B162" s="250"/>
      <c r="C162" s="250"/>
      <c r="D162" s="250"/>
      <c r="E162" s="250"/>
      <c r="F162" s="250"/>
      <c r="G162" s="250"/>
      <c r="H162" s="247"/>
      <c r="I162" s="250"/>
      <c r="J162" s="250"/>
      <c r="K162" s="250"/>
      <c r="L162" s="250"/>
    </row>
    <row r="163" spans="2:12" ht="12.75">
      <c r="B163" s="266" t="s">
        <v>31</v>
      </c>
      <c r="C163" s="270"/>
      <c r="D163" s="270"/>
      <c r="E163" s="270"/>
      <c r="F163" s="270"/>
      <c r="G163" s="267"/>
      <c r="H163" s="274" t="s">
        <v>32</v>
      </c>
      <c r="I163" s="283" t="s">
        <v>291</v>
      </c>
      <c r="J163" s="277"/>
      <c r="K163" s="303"/>
      <c r="L163" s="303"/>
    </row>
    <row r="164" spans="2:12" ht="12.75">
      <c r="B164" s="272"/>
      <c r="C164" s="265"/>
      <c r="D164" s="265"/>
      <c r="E164" s="265"/>
      <c r="F164" s="265"/>
      <c r="G164" s="273"/>
      <c r="H164" s="276"/>
      <c r="I164" s="283" t="s">
        <v>227</v>
      </c>
      <c r="J164" s="277"/>
      <c r="K164" s="250"/>
      <c r="L164" s="250"/>
    </row>
    <row r="165" spans="2:12" ht="45" customHeight="1">
      <c r="B165" s="268"/>
      <c r="C165" s="271"/>
      <c r="D165" s="271"/>
      <c r="E165" s="271"/>
      <c r="F165" s="271"/>
      <c r="G165" s="269"/>
      <c r="H165" s="275"/>
      <c r="I165" s="264" t="s">
        <v>228</v>
      </c>
      <c r="J165" s="264" t="s">
        <v>229</v>
      </c>
      <c r="K165" s="250"/>
      <c r="L165" s="250"/>
    </row>
    <row r="166" spans="1:12" ht="12.75">
      <c r="A166" s="244">
        <v>130</v>
      </c>
      <c r="B166" s="304">
        <v>2</v>
      </c>
      <c r="C166" s="305"/>
      <c r="D166" s="305"/>
      <c r="E166" s="305"/>
      <c r="F166" s="305"/>
      <c r="G166" s="305"/>
      <c r="H166" s="305" t="s">
        <v>39</v>
      </c>
      <c r="I166" s="306">
        <v>0</v>
      </c>
      <c r="J166" s="306">
        <v>0</v>
      </c>
      <c r="K166" s="250"/>
      <c r="L166" s="250"/>
    </row>
    <row r="167" spans="1:12" ht="63" customHeight="1">
      <c r="A167" s="244">
        <v>131</v>
      </c>
      <c r="B167" s="307">
        <v>3</v>
      </c>
      <c r="C167" s="308"/>
      <c r="D167" s="308"/>
      <c r="E167" s="308"/>
      <c r="F167" s="308"/>
      <c r="G167" s="308"/>
      <c r="H167" s="293" t="s">
        <v>120</v>
      </c>
      <c r="I167" s="300">
        <v>0</v>
      </c>
      <c r="J167" s="300">
        <v>0</v>
      </c>
      <c r="K167" s="250"/>
      <c r="L167" s="250"/>
    </row>
    <row r="168" spans="1:12" ht="12.75">
      <c r="A168" s="244">
        <v>132</v>
      </c>
      <c r="B168" s="308"/>
      <c r="C168" s="308"/>
      <c r="D168" s="308"/>
      <c r="E168" s="308"/>
      <c r="F168" s="308"/>
      <c r="G168" s="308"/>
      <c r="H168" s="309" t="s">
        <v>290</v>
      </c>
      <c r="I168" s="294">
        <f>I166+I167</f>
        <v>0</v>
      </c>
      <c r="J168" s="294">
        <f>J166+J167</f>
        <v>0</v>
      </c>
      <c r="K168" s="250"/>
      <c r="L168" s="250"/>
    </row>
    <row r="170" spans="2:13" ht="12.75">
      <c r="B170" s="310" t="s">
        <v>182</v>
      </c>
      <c r="C170" s="310"/>
      <c r="D170" s="310"/>
      <c r="E170" s="310"/>
      <c r="F170" s="310"/>
      <c r="G170" s="310"/>
      <c r="H170" s="310"/>
      <c r="I170" s="310"/>
      <c r="J170" s="310"/>
      <c r="K170" s="310" t="s">
        <v>183</v>
      </c>
      <c r="L170" s="310"/>
      <c r="M170" s="310"/>
    </row>
    <row r="171" spans="2:14" ht="12.75">
      <c r="B171" s="311" t="s">
        <v>292</v>
      </c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</row>
    <row r="173" spans="2:13" ht="12.75">
      <c r="B173" s="310" t="s">
        <v>187</v>
      </c>
      <c r="C173" s="310"/>
      <c r="D173" s="310"/>
      <c r="E173" s="310"/>
      <c r="F173" s="310"/>
      <c r="G173" s="310"/>
      <c r="H173" s="310"/>
      <c r="I173" s="310"/>
      <c r="J173" s="310"/>
      <c r="K173" s="310" t="s">
        <v>188</v>
      </c>
      <c r="L173" s="310"/>
      <c r="M173" s="310"/>
    </row>
    <row r="174" spans="2:14" ht="12.75">
      <c r="B174" s="311" t="s">
        <v>293</v>
      </c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190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191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192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55000</v>
      </c>
      <c r="J30" s="94">
        <f>SUM(J31+J41+J64+J85+J93+J109+J132+J148+J157)</f>
        <v>54000</v>
      </c>
      <c r="K30" s="95">
        <f>SUM(K31+K41+K64+K85+K93+K109+K132+K148+K157)</f>
        <v>41412.47</v>
      </c>
      <c r="L30" s="94">
        <f>SUM(L31+L41+L64+L85+L93+L109+L132+L148+L157)</f>
        <v>21920.73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55000</v>
      </c>
      <c r="J41" s="118">
        <f t="shared" si="2"/>
        <v>54000</v>
      </c>
      <c r="K41" s="117">
        <f t="shared" si="2"/>
        <v>41412.47</v>
      </c>
      <c r="L41" s="117">
        <f t="shared" si="2"/>
        <v>21920.73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55000</v>
      </c>
      <c r="J42" s="110">
        <f t="shared" si="2"/>
        <v>54000</v>
      </c>
      <c r="K42" s="109">
        <f t="shared" si="2"/>
        <v>41412.47</v>
      </c>
      <c r="L42" s="110">
        <f t="shared" si="2"/>
        <v>21920.73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55000</v>
      </c>
      <c r="J43" s="110">
        <f t="shared" si="2"/>
        <v>54000</v>
      </c>
      <c r="K43" s="119">
        <f t="shared" si="2"/>
        <v>41412.47</v>
      </c>
      <c r="L43" s="119">
        <f t="shared" si="2"/>
        <v>21920.73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55000</v>
      </c>
      <c r="J44" s="127">
        <f>SUM(J45:J63)-J54</f>
        <v>54000</v>
      </c>
      <c r="K44" s="127">
        <f>SUM(K45:K63)-K54</f>
        <v>41412.47</v>
      </c>
      <c r="L44" s="128">
        <f>SUM(L45:L63)-L54</f>
        <v>21920.73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55000</v>
      </c>
      <c r="J57" s="113">
        <v>54000</v>
      </c>
      <c r="K57" s="113">
        <v>41412.47</v>
      </c>
      <c r="L57" s="113">
        <v>21920.73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55000</v>
      </c>
      <c r="J344" s="225">
        <f>SUM(J30+J174)</f>
        <v>54000</v>
      </c>
      <c r="K344" s="225">
        <f>SUM(K30+K174)</f>
        <v>41412.47</v>
      </c>
      <c r="L344" s="226">
        <f>SUM(L30+L174)</f>
        <v>21920.73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193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194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195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17200</v>
      </c>
      <c r="J30" s="94">
        <f>SUM(J31+J41+J64+J85+J93+J109+J132+J148+J157)</f>
        <v>17200</v>
      </c>
      <c r="K30" s="95">
        <f>SUM(K31+K41+K64+K85+K93+K109+K132+K148+K157)</f>
        <v>17173.56</v>
      </c>
      <c r="L30" s="94">
        <f>SUM(L31+L41+L64+L85+L93+L109+L132+L148+L157)</f>
        <v>17173.56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17200</v>
      </c>
      <c r="J41" s="118">
        <f t="shared" si="2"/>
        <v>17200</v>
      </c>
      <c r="K41" s="117">
        <f t="shared" si="2"/>
        <v>17173.56</v>
      </c>
      <c r="L41" s="117">
        <f t="shared" si="2"/>
        <v>17173.56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17200</v>
      </c>
      <c r="J42" s="110">
        <f t="shared" si="2"/>
        <v>17200</v>
      </c>
      <c r="K42" s="109">
        <f t="shared" si="2"/>
        <v>17173.56</v>
      </c>
      <c r="L42" s="110">
        <f t="shared" si="2"/>
        <v>17173.56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17200</v>
      </c>
      <c r="J43" s="110">
        <f t="shared" si="2"/>
        <v>17200</v>
      </c>
      <c r="K43" s="119">
        <f t="shared" si="2"/>
        <v>17173.56</v>
      </c>
      <c r="L43" s="119">
        <f t="shared" si="2"/>
        <v>17173.56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17200</v>
      </c>
      <c r="J44" s="127">
        <f>SUM(J45:J63)-J54</f>
        <v>17200</v>
      </c>
      <c r="K44" s="127">
        <f>SUM(K45:K63)-K54</f>
        <v>17173.56</v>
      </c>
      <c r="L44" s="128">
        <f>SUM(L45:L63)-L54</f>
        <v>17173.56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400</v>
      </c>
      <c r="J47" s="113">
        <v>400</v>
      </c>
      <c r="K47" s="113">
        <v>400</v>
      </c>
      <c r="L47" s="113">
        <v>400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16800</v>
      </c>
      <c r="J62" s="113">
        <v>16800</v>
      </c>
      <c r="K62" s="113">
        <v>16773.56</v>
      </c>
      <c r="L62" s="113">
        <v>16773.56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17200</v>
      </c>
      <c r="J344" s="225">
        <f>SUM(J30+J174)</f>
        <v>17200</v>
      </c>
      <c r="K344" s="225">
        <f>SUM(K30+K174)</f>
        <v>17173.56</v>
      </c>
      <c r="L344" s="226">
        <f>SUM(L30+L174)</f>
        <v>17173.56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196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197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198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490800</v>
      </c>
      <c r="J30" s="94">
        <f>SUM(J31+J41+J64+J85+J93+J109+J132+J148+J157)</f>
        <v>479833</v>
      </c>
      <c r="K30" s="95">
        <f>SUM(K31+K41+K64+K85+K93+K109+K132+K148+K157)</f>
        <v>417860.43</v>
      </c>
      <c r="L30" s="94">
        <f>SUM(L31+L41+L64+L85+L93+L109+L132+L148+L157)</f>
        <v>416618.64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479200</v>
      </c>
      <c r="J31" s="94">
        <f>SUM(J32+J37)</f>
        <v>468633</v>
      </c>
      <c r="K31" s="102">
        <f>SUM(K32+K37)</f>
        <v>408309.36</v>
      </c>
      <c r="L31" s="103">
        <f>SUM(L32+L37)</f>
        <v>408309.36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369263</v>
      </c>
      <c r="J32" s="109">
        <f t="shared" si="0"/>
        <v>361154</v>
      </c>
      <c r="K32" s="110">
        <f t="shared" si="0"/>
        <v>313391.33</v>
      </c>
      <c r="L32" s="109">
        <f t="shared" si="0"/>
        <v>313391.33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369263</v>
      </c>
      <c r="J33" s="109">
        <f t="shared" si="0"/>
        <v>361154</v>
      </c>
      <c r="K33" s="110">
        <f t="shared" si="0"/>
        <v>313391.33</v>
      </c>
      <c r="L33" s="109">
        <f t="shared" si="0"/>
        <v>313391.33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369263</v>
      </c>
      <c r="J34" s="109">
        <f>SUM(J35:J36)</f>
        <v>361154</v>
      </c>
      <c r="K34" s="110">
        <f>SUM(K35:K36)</f>
        <v>313391.33</v>
      </c>
      <c r="L34" s="109">
        <f>SUM(L35:L36)</f>
        <v>313391.33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369263</v>
      </c>
      <c r="J35" s="113">
        <v>361154</v>
      </c>
      <c r="K35" s="113">
        <v>313391.33</v>
      </c>
      <c r="L35" s="113">
        <v>313391.33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109937</v>
      </c>
      <c r="J37" s="109">
        <f t="shared" si="1"/>
        <v>107479</v>
      </c>
      <c r="K37" s="110">
        <f t="shared" si="1"/>
        <v>94918.03</v>
      </c>
      <c r="L37" s="109">
        <f t="shared" si="1"/>
        <v>94918.03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109937</v>
      </c>
      <c r="J38" s="109">
        <f t="shared" si="1"/>
        <v>107479</v>
      </c>
      <c r="K38" s="109">
        <f t="shared" si="1"/>
        <v>94918.03</v>
      </c>
      <c r="L38" s="109">
        <f t="shared" si="1"/>
        <v>94918.03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109937</v>
      </c>
      <c r="J39" s="109">
        <f t="shared" si="1"/>
        <v>107479</v>
      </c>
      <c r="K39" s="109">
        <f t="shared" si="1"/>
        <v>94918.03</v>
      </c>
      <c r="L39" s="109">
        <f t="shared" si="1"/>
        <v>94918.03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109937</v>
      </c>
      <c r="J40" s="113">
        <v>107479</v>
      </c>
      <c r="K40" s="113">
        <v>94918.03</v>
      </c>
      <c r="L40" s="113">
        <v>94918.03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11600</v>
      </c>
      <c r="J41" s="118">
        <f t="shared" si="2"/>
        <v>11200</v>
      </c>
      <c r="K41" s="117">
        <f t="shared" si="2"/>
        <v>9551.07</v>
      </c>
      <c r="L41" s="117">
        <f t="shared" si="2"/>
        <v>8309.28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11600</v>
      </c>
      <c r="J42" s="110">
        <f t="shared" si="2"/>
        <v>11200</v>
      </c>
      <c r="K42" s="109">
        <f t="shared" si="2"/>
        <v>9551.07</v>
      </c>
      <c r="L42" s="110">
        <f t="shared" si="2"/>
        <v>8309.28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11600</v>
      </c>
      <c r="J43" s="110">
        <f t="shared" si="2"/>
        <v>11200</v>
      </c>
      <c r="K43" s="119">
        <f t="shared" si="2"/>
        <v>9551.07</v>
      </c>
      <c r="L43" s="119">
        <f t="shared" si="2"/>
        <v>8309.28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11600</v>
      </c>
      <c r="J44" s="127">
        <f>SUM(J45:J63)-J54</f>
        <v>11200</v>
      </c>
      <c r="K44" s="127">
        <f>SUM(K45:K63)-K54</f>
        <v>9551.07</v>
      </c>
      <c r="L44" s="128">
        <f>SUM(L45:L63)-L54</f>
        <v>8309.28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6000</v>
      </c>
      <c r="J50" s="113">
        <v>6000</v>
      </c>
      <c r="K50" s="113">
        <v>6000</v>
      </c>
      <c r="L50" s="113">
        <v>5478.56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3000</v>
      </c>
      <c r="J58" s="113">
        <v>2700</v>
      </c>
      <c r="K58" s="113">
        <v>2058.28</v>
      </c>
      <c r="L58" s="113">
        <v>1791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2600</v>
      </c>
      <c r="J63" s="113">
        <v>2500</v>
      </c>
      <c r="K63" s="113">
        <v>1492.79</v>
      </c>
      <c r="L63" s="113">
        <v>1039.72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490800</v>
      </c>
      <c r="J344" s="225">
        <f>SUM(J30+J174)</f>
        <v>479833</v>
      </c>
      <c r="K344" s="225">
        <f>SUM(K30+K174)</f>
        <v>417860.43</v>
      </c>
      <c r="L344" s="226">
        <f>SUM(L30+L174)</f>
        <v>416618.64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Q40" sqref="Q4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193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197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198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4500</v>
      </c>
      <c r="J30" s="94">
        <f>SUM(J31+J41+J64+J85+J93+J109+J132+J148+J157)</f>
        <v>4500</v>
      </c>
      <c r="K30" s="95">
        <f>SUM(K31+K41+K64+K85+K93+K109+K132+K148+K157)</f>
        <v>4494.67</v>
      </c>
      <c r="L30" s="94">
        <f>SUM(L31+L41+L64+L85+L93+L109+L132+L148+L157)</f>
        <v>4494.67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4500</v>
      </c>
      <c r="J31" s="94">
        <f>SUM(J32+J37)</f>
        <v>4500</v>
      </c>
      <c r="K31" s="102">
        <f>SUM(K32+K37)</f>
        <v>4494.67</v>
      </c>
      <c r="L31" s="103">
        <f>SUM(L32+L37)</f>
        <v>4494.67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4500</v>
      </c>
      <c r="J37" s="109">
        <f t="shared" si="1"/>
        <v>4500</v>
      </c>
      <c r="K37" s="110">
        <f t="shared" si="1"/>
        <v>4494.67</v>
      </c>
      <c r="L37" s="109">
        <f t="shared" si="1"/>
        <v>4494.67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4500</v>
      </c>
      <c r="J38" s="109">
        <f t="shared" si="1"/>
        <v>4500</v>
      </c>
      <c r="K38" s="109">
        <f t="shared" si="1"/>
        <v>4494.67</v>
      </c>
      <c r="L38" s="109">
        <f t="shared" si="1"/>
        <v>4494.67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4500</v>
      </c>
      <c r="J39" s="109">
        <f t="shared" si="1"/>
        <v>4500</v>
      </c>
      <c r="K39" s="109">
        <f t="shared" si="1"/>
        <v>4494.67</v>
      </c>
      <c r="L39" s="109">
        <f t="shared" si="1"/>
        <v>4494.67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4500</v>
      </c>
      <c r="J40" s="113">
        <v>4500</v>
      </c>
      <c r="K40" s="113">
        <v>4494.67</v>
      </c>
      <c r="L40" s="113">
        <v>4494.67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4500</v>
      </c>
      <c r="J344" s="225">
        <f>SUM(J30+J174)</f>
        <v>4500</v>
      </c>
      <c r="K344" s="225">
        <f>SUM(K30+K174)</f>
        <v>4494.67</v>
      </c>
      <c r="L344" s="226">
        <f>SUM(L30+L174)</f>
        <v>4494.67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199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200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201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202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203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18300</v>
      </c>
      <c r="J30" s="94">
        <f>SUM(J31+J41+J64+J85+J93+J109+J132+J148+J157)</f>
        <v>15300</v>
      </c>
      <c r="K30" s="95">
        <f>SUM(K31+K41+K64+K85+K93+K109+K132+K148+K157)</f>
        <v>10281.39</v>
      </c>
      <c r="L30" s="94">
        <f>SUM(L31+L41+L64+L85+L93+L109+L132+L148+L157)</f>
        <v>10281.39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18300</v>
      </c>
      <c r="J41" s="118">
        <f t="shared" si="2"/>
        <v>15300</v>
      </c>
      <c r="K41" s="117">
        <f t="shared" si="2"/>
        <v>10281.39</v>
      </c>
      <c r="L41" s="117">
        <f t="shared" si="2"/>
        <v>10281.39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18300</v>
      </c>
      <c r="J42" s="110">
        <f t="shared" si="2"/>
        <v>15300</v>
      </c>
      <c r="K42" s="109">
        <f t="shared" si="2"/>
        <v>10281.39</v>
      </c>
      <c r="L42" s="110">
        <f t="shared" si="2"/>
        <v>10281.39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18300</v>
      </c>
      <c r="J43" s="110">
        <f t="shared" si="2"/>
        <v>15300</v>
      </c>
      <c r="K43" s="119">
        <f t="shared" si="2"/>
        <v>10281.39</v>
      </c>
      <c r="L43" s="119">
        <f t="shared" si="2"/>
        <v>10281.39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18300</v>
      </c>
      <c r="J44" s="127">
        <f>SUM(J45:J63)-J54</f>
        <v>15300</v>
      </c>
      <c r="K44" s="127">
        <f>SUM(K45:K63)-K54</f>
        <v>10281.39</v>
      </c>
      <c r="L44" s="128">
        <f>SUM(L45:L63)-L54</f>
        <v>10281.39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18300</v>
      </c>
      <c r="J48" s="113">
        <v>15300</v>
      </c>
      <c r="K48" s="113">
        <v>10281.39</v>
      </c>
      <c r="L48" s="113">
        <v>10281.39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18300</v>
      </c>
      <c r="J344" s="225">
        <f>SUM(J30+J174)</f>
        <v>15300</v>
      </c>
      <c r="K344" s="225">
        <f>SUM(K30+K174)</f>
        <v>10281.39</v>
      </c>
      <c r="L344" s="226">
        <f>SUM(L30+L174)</f>
        <v>10281.39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204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201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203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6150</v>
      </c>
      <c r="J30" s="94">
        <f>SUM(J31+J41+J64+J85+J93+J109+J132+J148+J157)</f>
        <v>6150</v>
      </c>
      <c r="K30" s="95">
        <f>SUM(K31+K41+K64+K85+K93+K109+K132+K148+K157)</f>
        <v>2250</v>
      </c>
      <c r="L30" s="94">
        <f>SUM(L31+L41+L64+L85+L93+L109+L132+L148+L157)</f>
        <v>2250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6150</v>
      </c>
      <c r="J41" s="118">
        <f t="shared" si="2"/>
        <v>6150</v>
      </c>
      <c r="K41" s="117">
        <f t="shared" si="2"/>
        <v>2250</v>
      </c>
      <c r="L41" s="117">
        <f t="shared" si="2"/>
        <v>2250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6150</v>
      </c>
      <c r="J42" s="110">
        <f t="shared" si="2"/>
        <v>6150</v>
      </c>
      <c r="K42" s="109">
        <f t="shared" si="2"/>
        <v>2250</v>
      </c>
      <c r="L42" s="110">
        <f t="shared" si="2"/>
        <v>2250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6150</v>
      </c>
      <c r="J43" s="110">
        <f t="shared" si="2"/>
        <v>6150</v>
      </c>
      <c r="K43" s="119">
        <f t="shared" si="2"/>
        <v>2250</v>
      </c>
      <c r="L43" s="119">
        <f t="shared" si="2"/>
        <v>2250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6150</v>
      </c>
      <c r="J44" s="127">
        <f>SUM(J45:J63)-J54</f>
        <v>6150</v>
      </c>
      <c r="K44" s="127">
        <f>SUM(K45:K63)-K54</f>
        <v>2250</v>
      </c>
      <c r="L44" s="128">
        <f>SUM(L45:L63)-L54</f>
        <v>2250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5650</v>
      </c>
      <c r="J52" s="113">
        <v>5650</v>
      </c>
      <c r="K52" s="113">
        <v>2129</v>
      </c>
      <c r="L52" s="113">
        <v>2129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500</v>
      </c>
      <c r="J63" s="113">
        <v>500</v>
      </c>
      <c r="K63" s="113">
        <v>121</v>
      </c>
      <c r="L63" s="113">
        <v>121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1200</v>
      </c>
      <c r="J174" s="203">
        <f>SUM(J175+J226+J286)</f>
        <v>1200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1200</v>
      </c>
      <c r="J175" s="147">
        <f>SUM(J176+J197+J205+J216+J220)</f>
        <v>1200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1200</v>
      </c>
      <c r="J176" s="150">
        <f>SUM(J177+J180+J185+J189+J194)</f>
        <v>1200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1200</v>
      </c>
      <c r="J194" s="150">
        <f t="shared" si="19"/>
        <v>1200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1200</v>
      </c>
      <c r="J195" s="110">
        <f t="shared" si="19"/>
        <v>1200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1200</v>
      </c>
      <c r="J196" s="114">
        <v>1200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7350</v>
      </c>
      <c r="J344" s="225">
        <f>SUM(J30+J174)</f>
        <v>7350</v>
      </c>
      <c r="K344" s="225">
        <f>SUM(K30+K174)</f>
        <v>2250</v>
      </c>
      <c r="L344" s="226">
        <f>SUM(L30+L174)</f>
        <v>2250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4">
      <selection activeCell="A1" sqref="A1:IV655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196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201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22</v>
      </c>
      <c r="J25" s="55" t="s">
        <v>26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203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475700</v>
      </c>
      <c r="J30" s="94">
        <f>SUM(J31+J41+J64+J85+J93+J109+J132+J148+J157)</f>
        <v>395800</v>
      </c>
      <c r="K30" s="95">
        <f>SUM(K31+K41+K64+K85+K93+K109+K132+K148+K157)</f>
        <v>322904.27</v>
      </c>
      <c r="L30" s="94">
        <f>SUM(L31+L41+L64+L85+L93+L109+L132+L148+L157)</f>
        <v>322904.27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365400</v>
      </c>
      <c r="J31" s="94">
        <f>SUM(J32+J37)</f>
        <v>301000</v>
      </c>
      <c r="K31" s="102">
        <f>SUM(K32+K37)</f>
        <v>231209.38</v>
      </c>
      <c r="L31" s="103">
        <f>SUM(L32+L37)</f>
        <v>231209.38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279000</v>
      </c>
      <c r="J32" s="109">
        <f t="shared" si="0"/>
        <v>229800</v>
      </c>
      <c r="K32" s="110">
        <f t="shared" si="0"/>
        <v>177108.75</v>
      </c>
      <c r="L32" s="109">
        <f t="shared" si="0"/>
        <v>177108.75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279000</v>
      </c>
      <c r="J33" s="109">
        <f t="shared" si="0"/>
        <v>229800</v>
      </c>
      <c r="K33" s="110">
        <f t="shared" si="0"/>
        <v>177108.75</v>
      </c>
      <c r="L33" s="109">
        <f t="shared" si="0"/>
        <v>177108.75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279000</v>
      </c>
      <c r="J34" s="109">
        <f>SUM(J35:J36)</f>
        <v>229800</v>
      </c>
      <c r="K34" s="110">
        <f>SUM(K35:K36)</f>
        <v>177108.75</v>
      </c>
      <c r="L34" s="109">
        <f>SUM(L35:L36)</f>
        <v>177108.75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279000</v>
      </c>
      <c r="J35" s="113">
        <v>229800</v>
      </c>
      <c r="K35" s="113">
        <v>177108.75</v>
      </c>
      <c r="L35" s="113">
        <v>177108.75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86400</v>
      </c>
      <c r="J37" s="109">
        <f t="shared" si="1"/>
        <v>71200</v>
      </c>
      <c r="K37" s="110">
        <f t="shared" si="1"/>
        <v>54100.63</v>
      </c>
      <c r="L37" s="109">
        <f t="shared" si="1"/>
        <v>54100.63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86400</v>
      </c>
      <c r="J38" s="109">
        <f t="shared" si="1"/>
        <v>71200</v>
      </c>
      <c r="K38" s="109">
        <f t="shared" si="1"/>
        <v>54100.63</v>
      </c>
      <c r="L38" s="109">
        <f t="shared" si="1"/>
        <v>54100.63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86400</v>
      </c>
      <c r="J39" s="109">
        <f t="shared" si="1"/>
        <v>71200</v>
      </c>
      <c r="K39" s="109">
        <f t="shared" si="1"/>
        <v>54100.63</v>
      </c>
      <c r="L39" s="109">
        <f t="shared" si="1"/>
        <v>54100.63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86400</v>
      </c>
      <c r="J40" s="113">
        <v>71200</v>
      </c>
      <c r="K40" s="113">
        <v>54100.63</v>
      </c>
      <c r="L40" s="113">
        <v>54100.63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110300</v>
      </c>
      <c r="J41" s="118">
        <f t="shared" si="2"/>
        <v>94800</v>
      </c>
      <c r="K41" s="117">
        <f t="shared" si="2"/>
        <v>91694.89</v>
      </c>
      <c r="L41" s="117">
        <f t="shared" si="2"/>
        <v>91694.89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110300</v>
      </c>
      <c r="J42" s="110">
        <f t="shared" si="2"/>
        <v>94800</v>
      </c>
      <c r="K42" s="109">
        <f t="shared" si="2"/>
        <v>91694.89</v>
      </c>
      <c r="L42" s="110">
        <f t="shared" si="2"/>
        <v>91694.89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110300</v>
      </c>
      <c r="J43" s="110">
        <f t="shared" si="2"/>
        <v>94800</v>
      </c>
      <c r="K43" s="119">
        <f t="shared" si="2"/>
        <v>91694.89</v>
      </c>
      <c r="L43" s="119">
        <f t="shared" si="2"/>
        <v>91694.89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110300</v>
      </c>
      <c r="J44" s="127">
        <f>SUM(J45:J63)-J54</f>
        <v>94800</v>
      </c>
      <c r="K44" s="127">
        <f>SUM(K45:K63)-K54</f>
        <v>91694.89</v>
      </c>
      <c r="L44" s="128">
        <f>SUM(L45:L63)-L54</f>
        <v>91694.89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300</v>
      </c>
      <c r="J46" s="113">
        <v>300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4500</v>
      </c>
      <c r="J47" s="113">
        <v>3200</v>
      </c>
      <c r="K47" s="113">
        <v>3200</v>
      </c>
      <c r="L47" s="113">
        <v>3200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100</v>
      </c>
      <c r="J50" s="113">
        <v>100</v>
      </c>
      <c r="K50" s="113">
        <v>31.3</v>
      </c>
      <c r="L50" s="113">
        <v>31.3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1100</v>
      </c>
      <c r="J52" s="113">
        <v>1100</v>
      </c>
      <c r="K52" s="113">
        <v>1100</v>
      </c>
      <c r="L52" s="113">
        <v>1100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100</v>
      </c>
      <c r="J53" s="113">
        <v>100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4300</v>
      </c>
      <c r="J57" s="113">
        <v>3500</v>
      </c>
      <c r="K57" s="113">
        <v>2184</v>
      </c>
      <c r="L57" s="113">
        <v>2184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300</v>
      </c>
      <c r="J58" s="113">
        <v>300</v>
      </c>
      <c r="K58" s="113">
        <v>152.5</v>
      </c>
      <c r="L58" s="113">
        <v>152.5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91100</v>
      </c>
      <c r="J62" s="113">
        <v>80000</v>
      </c>
      <c r="K62" s="113">
        <v>78827.09</v>
      </c>
      <c r="L62" s="113">
        <v>78827.09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8500</v>
      </c>
      <c r="J63" s="113">
        <v>6200</v>
      </c>
      <c r="K63" s="113">
        <v>6200</v>
      </c>
      <c r="L63" s="113">
        <v>6200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475700</v>
      </c>
      <c r="J344" s="225">
        <f>SUM(J30+J174)</f>
        <v>395800</v>
      </c>
      <c r="K344" s="225">
        <f>SUM(K30+K174)</f>
        <v>322904.27</v>
      </c>
      <c r="L344" s="226">
        <f>SUM(L30+L174)</f>
        <v>322904.27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4" t="s">
        <v>205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7"/>
      <c r="D23" s="28"/>
      <c r="E23" s="28"/>
      <c r="F23" s="28"/>
      <c r="G23" s="28" t="s">
        <v>206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7"/>
      <c r="D24" s="28"/>
      <c r="E24" s="28"/>
      <c r="F24" s="28"/>
      <c r="G24" s="49" t="s">
        <v>23</v>
      </c>
      <c r="H24" s="50" t="s">
        <v>201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207</v>
      </c>
      <c r="J25" s="55" t="s">
        <v>27</v>
      </c>
      <c r="K25" s="56" t="s">
        <v>27</v>
      </c>
      <c r="L25" s="56" t="s">
        <v>208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/>
      <c r="B26" s="57" t="s">
        <v>28</v>
      </c>
      <c r="C26" s="57"/>
      <c r="D26" s="57"/>
      <c r="E26" s="57"/>
      <c r="F26" s="58"/>
      <c r="G26" s="59" t="s">
        <v>203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2.75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</row>
    <row r="31" spans="1:12" ht="25.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2.75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2.75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2.75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2.75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2.75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2.75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5.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2.75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2.75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2.75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2.75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2.75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2.75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38.25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2.75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2.75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5.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12.75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2.75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2.75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2.75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2.75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2.75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2.75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5.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12.75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2.75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5.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5.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5.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2.75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2.75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2.75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2.75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2.75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2.75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2.75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2.75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25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5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25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2.75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2.75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2.75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2.75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2.75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2.75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.75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2.75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2.75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2.75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2.75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2.75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2.75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2.75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2.75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2.75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2.75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2.75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2.75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5.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5.5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5.5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5.5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5.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5.5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5.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.75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2.75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2.75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2.75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2.75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2.75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.75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2.75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2.75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2.75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2.75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2.75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2.75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2.75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8.2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8.25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2.75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2.75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2.75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38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2.75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2.75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2.75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5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25.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12.75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2.75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12.75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.75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5.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2.75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1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120000</v>
      </c>
      <c r="J174" s="203">
        <f>SUM(J175+J226+J286)</f>
        <v>120000</v>
      </c>
      <c r="K174" s="95">
        <f>SUM(K175+K226+K286)</f>
        <v>70000</v>
      </c>
      <c r="L174" s="94">
        <f>SUM(L175+L226+L286)</f>
        <v>70000</v>
      </c>
    </row>
    <row r="175" spans="1:12" ht="25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120000</v>
      </c>
      <c r="J175" s="147">
        <f>SUM(J176+J197+J205+J216+J220)</f>
        <v>120000</v>
      </c>
      <c r="K175" s="147">
        <f>SUM(K176+K197+K205+K216+K220)</f>
        <v>70000</v>
      </c>
      <c r="L175" s="147">
        <f>SUM(L176+L197+L205+L216+L220)</f>
        <v>70000</v>
      </c>
    </row>
    <row r="176" spans="1:12" ht="25.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120000</v>
      </c>
      <c r="J176" s="150">
        <f>SUM(J177+J180+J185+J189+J194)</f>
        <v>120000</v>
      </c>
      <c r="K176" s="110">
        <f>SUM(K177+K180+K185+K189+K194)</f>
        <v>70000</v>
      </c>
      <c r="L176" s="109">
        <f>SUM(L177+L180+L185+L189+L194)</f>
        <v>70000</v>
      </c>
    </row>
    <row r="177" spans="1:12" ht="12.75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2.75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2.75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2.75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2.75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2.75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2.75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2.75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2.75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50000</v>
      </c>
      <c r="J185" s="150">
        <f>J186</f>
        <v>50000</v>
      </c>
      <c r="K185" s="110">
        <f>K186</f>
        <v>0</v>
      </c>
      <c r="L185" s="109">
        <f>L186</f>
        <v>0</v>
      </c>
    </row>
    <row r="186" spans="1:12" ht="12.75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50000</v>
      </c>
      <c r="J186" s="150">
        <f>SUM(J187:J188)</f>
        <v>50000</v>
      </c>
      <c r="K186" s="110">
        <f>SUM(K187:K188)</f>
        <v>0</v>
      </c>
      <c r="L186" s="109">
        <f>SUM(L187:L188)</f>
        <v>0</v>
      </c>
    </row>
    <row r="187" spans="1:12" ht="12.75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2.75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50000</v>
      </c>
      <c r="J188" s="114">
        <v>50000</v>
      </c>
      <c r="K188" s="114">
        <v>0</v>
      </c>
      <c r="L188" s="114">
        <v>0</v>
      </c>
    </row>
    <row r="189" spans="1:12" ht="12.75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2.75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2.75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2.75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2.75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2.75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70000</v>
      </c>
      <c r="J194" s="150">
        <f t="shared" si="19"/>
        <v>70000</v>
      </c>
      <c r="K194" s="110">
        <f t="shared" si="19"/>
        <v>70000</v>
      </c>
      <c r="L194" s="109">
        <f t="shared" si="19"/>
        <v>70000</v>
      </c>
    </row>
    <row r="195" spans="1:12" ht="12.75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70000</v>
      </c>
      <c r="J195" s="110">
        <f t="shared" si="19"/>
        <v>70000</v>
      </c>
      <c r="K195" s="110">
        <f t="shared" si="19"/>
        <v>70000</v>
      </c>
      <c r="L195" s="110">
        <f t="shared" si="19"/>
        <v>70000</v>
      </c>
    </row>
    <row r="196" spans="1:12" ht="12.75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70000</v>
      </c>
      <c r="J196" s="114">
        <v>70000</v>
      </c>
      <c r="K196" s="114">
        <v>70000</v>
      </c>
      <c r="L196" s="114">
        <v>70000</v>
      </c>
    </row>
    <row r="197" spans="1:12" ht="12.75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2.75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2.75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2.75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2.75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2.75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2.75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2.75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2.75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2.75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.75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2.75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2.75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2.75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2.75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2.75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2.75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2.75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5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5.5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5.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5.5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12.75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2.75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2.75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2.75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2.75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2.75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5.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2.75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5.5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5.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2.75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2.75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2.75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25.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5.5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5.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2.75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2.75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2.75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2.75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2.75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2.75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2.75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2.75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2.75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25.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2.75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2.75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2.75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2.75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.75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2.75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2.75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25.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2.75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2.75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2.75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2.75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2.75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2.75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5.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5.5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2.75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2.75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2.75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2.75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2.75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2.75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2.75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5.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2.75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.75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5.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5.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2.75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2.75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2.75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5.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2.75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2.75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2.75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2.75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2.75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2.75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2.75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2.75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5.5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5.5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2.75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2.75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.75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5.5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.75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2.75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2.75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2.75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2.75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2.75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2.75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2.75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2.75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2.75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2.75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2.75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2.75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2.75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120000</v>
      </c>
      <c r="J344" s="225">
        <f>SUM(J30+J174)</f>
        <v>120000</v>
      </c>
      <c r="K344" s="225">
        <f>SUM(K30+K174)</f>
        <v>70000</v>
      </c>
      <c r="L344" s="226">
        <f>SUM(L30+L174)</f>
        <v>70000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187</v>
      </c>
      <c r="H350" s="3"/>
      <c r="I350" s="239"/>
      <c r="J350" s="3"/>
      <c r="K350" s="232" t="s">
        <v>188</v>
      </c>
      <c r="L350" s="241"/>
    </row>
    <row r="351" spans="1:12" ht="18.75" customHeight="1">
      <c r="A351" s="242"/>
      <c r="B351" s="27"/>
      <c r="C351" s="27"/>
      <c r="D351" s="159" t="s">
        <v>189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ADMINISTRATOR2</cp:lastModifiedBy>
  <cp:lastPrinted>2012-12-03T13:33:46Z</cp:lastPrinted>
  <dcterms:created xsi:type="dcterms:W3CDTF">2004-04-07T10:43:01Z</dcterms:created>
  <dcterms:modified xsi:type="dcterms:W3CDTF">2014-10-10T10:38:00Z</dcterms:modified>
  <cp:category/>
  <cp:version/>
  <cp:contentType/>
  <cp:contentStatus/>
</cp:coreProperties>
</file>